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youm_000\Desktop\"/>
    </mc:Choice>
  </mc:AlternateContent>
  <bookViews>
    <workbookView xWindow="0" yWindow="0" windowWidth="20490" windowHeight="7770"/>
  </bookViews>
  <sheets>
    <sheet name="請求書完成見本" sheetId="1" r:id="rId1"/>
    <sheet name="商品一覧" sheetId="2" r:id="rId2"/>
    <sheet name="顧客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3" i="1"/>
  <c r="I40" i="1" l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41" i="1" s="1"/>
  <c r="I7" i="1"/>
  <c r="I6" i="1"/>
  <c r="I42" i="1" l="1"/>
  <c r="I43" i="1" s="1"/>
  <c r="I44" i="1" l="1"/>
  <c r="I45" i="1" s="1"/>
  <c r="D18" i="1" s="1"/>
</calcChain>
</file>

<file path=xl/sharedStrings.xml><?xml version="1.0" encoding="utf-8"?>
<sst xmlns="http://schemas.openxmlformats.org/spreadsheetml/2006/main" count="89" uniqueCount="88">
  <si>
    <t>ご請求書</t>
    <rPh sb="1" eb="4">
      <t>セイキュウショ</t>
    </rPh>
    <phoneticPr fontId="2"/>
  </si>
  <si>
    <t>発行日</t>
    <rPh sb="0" eb="3">
      <t>ハッコウビ</t>
    </rPh>
    <phoneticPr fontId="2"/>
  </si>
  <si>
    <t>御中</t>
    <rPh sb="0" eb="2">
      <t>オンチュウ</t>
    </rPh>
    <phoneticPr fontId="2"/>
  </si>
  <si>
    <t>お支払期限</t>
    <rPh sb="1" eb="3">
      <t>シハライ</t>
    </rPh>
    <rPh sb="3" eb="5">
      <t>キゲン</t>
    </rPh>
    <phoneticPr fontId="2"/>
  </si>
  <si>
    <t>市民講座株式会社</t>
    <rPh sb="0" eb="2">
      <t>シミン</t>
    </rPh>
    <rPh sb="2" eb="4">
      <t>コウザ</t>
    </rPh>
    <rPh sb="4" eb="8">
      <t>カブシキガイシャ</t>
    </rPh>
    <phoneticPr fontId="2"/>
  </si>
  <si>
    <t>お客様番号</t>
    <rPh sb="1" eb="3">
      <t>キャクサマ</t>
    </rPh>
    <rPh sb="3" eb="5">
      <t>バンゴウ</t>
    </rPh>
    <phoneticPr fontId="2"/>
  </si>
  <si>
    <t>c026</t>
    <phoneticPr fontId="2"/>
  </si>
  <si>
    <t>〒160-0022</t>
    <phoneticPr fontId="2"/>
  </si>
  <si>
    <t>東京都新宿区新宿1-15-9</t>
    <rPh sb="0" eb="2">
      <t>トウキョウ</t>
    </rPh>
    <rPh sb="2" eb="3">
      <t>ト</t>
    </rPh>
    <rPh sb="3" eb="6">
      <t>シンジュクク</t>
    </rPh>
    <rPh sb="6" eb="8">
      <t>シンジュク</t>
    </rPh>
    <phoneticPr fontId="2"/>
  </si>
  <si>
    <t>市民講座ビル3F</t>
    <rPh sb="0" eb="2">
      <t>シミン</t>
    </rPh>
    <rPh sb="2" eb="4">
      <t>コウザ</t>
    </rPh>
    <phoneticPr fontId="2"/>
  </si>
  <si>
    <t>平素よりご高配賜り、誠に有難うございます。</t>
    <rPh sb="0" eb="2">
      <t>ヘイソ</t>
    </rPh>
    <rPh sb="5" eb="7">
      <t>コウハイ</t>
    </rPh>
    <rPh sb="7" eb="8">
      <t>タマワ</t>
    </rPh>
    <rPh sb="10" eb="11">
      <t>マコト</t>
    </rPh>
    <rPh sb="12" eb="14">
      <t>アリガト</t>
    </rPh>
    <phoneticPr fontId="2"/>
  </si>
  <si>
    <t>TEL:</t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</si>
  <si>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</si>
  <si>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FAX:</t>
    <phoneticPr fontId="2"/>
  </si>
  <si>
    <t>合計金額（消費税込み）</t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</si>
  <si>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</si>
  <si>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</si>
  <si>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</si>
  <si>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</si>
  <si>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</si>
  <si>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a001</t>
    <phoneticPr fontId="2"/>
  </si>
  <si>
    <t>a005</t>
    <phoneticPr fontId="2"/>
  </si>
  <si>
    <t>合計</t>
    <rPh sb="0" eb="2">
      <t>ゴウケイ</t>
    </rPh>
    <phoneticPr fontId="2"/>
  </si>
  <si>
    <t>お値引</t>
    <rPh sb="1" eb="3">
      <t>ネビキ</t>
    </rPh>
    <phoneticPr fontId="2"/>
  </si>
  <si>
    <t>値引後合計</t>
    <rPh sb="0" eb="2">
      <t>ネビキ</t>
    </rPh>
    <rPh sb="2" eb="3">
      <t>ゴ</t>
    </rPh>
    <rPh sb="3" eb="5">
      <t>ゴウケイ</t>
    </rPh>
    <phoneticPr fontId="2"/>
  </si>
  <si>
    <t>消費税（5%）</t>
    <rPh sb="0" eb="3">
      <t>ショウヒゼイ</t>
    </rPh>
    <phoneticPr fontId="2"/>
  </si>
  <si>
    <t>備考</t>
    <rPh sb="0" eb="2">
      <t>ビコウ</t>
    </rPh>
    <phoneticPr fontId="2"/>
  </si>
  <si>
    <t>商品コード</t>
    <rPh sb="0" eb="2">
      <t>ショウヒン</t>
    </rPh>
    <phoneticPr fontId="7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</si>
  <si>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</si>
  <si>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</si>
  <si>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A001</t>
    <phoneticPr fontId="7"/>
  </si>
  <si>
    <t>冷蔵庫</t>
    <rPh sb="0" eb="3">
      <t>レイゾウコ</t>
    </rPh>
    <phoneticPr fontId="7"/>
  </si>
  <si>
    <t>A002</t>
  </si>
  <si>
    <t>電子レンジ</t>
    <rPh sb="0" eb="2">
      <t>デンシ</t>
    </rPh>
    <phoneticPr fontId="7"/>
  </si>
  <si>
    <t>A003</t>
  </si>
  <si>
    <t>オーブントースター</t>
    <phoneticPr fontId="7"/>
  </si>
  <si>
    <t>A004</t>
  </si>
  <si>
    <t>フードプロセッサ</t>
    <phoneticPr fontId="7"/>
  </si>
  <si>
    <t>A005</t>
  </si>
  <si>
    <t>コーヒーメーカー</t>
    <phoneticPr fontId="7"/>
  </si>
  <si>
    <t>A006</t>
  </si>
  <si>
    <t>エスプレッソマシーン</t>
    <phoneticPr fontId="7"/>
  </si>
  <si>
    <t>A007</t>
  </si>
  <si>
    <t>IHヒーター</t>
    <phoneticPr fontId="7"/>
  </si>
  <si>
    <t>A008</t>
  </si>
  <si>
    <t>炊飯器</t>
    <rPh sb="0" eb="3">
      <t>スイハンキ</t>
    </rPh>
    <phoneticPr fontId="7"/>
  </si>
  <si>
    <t>A009</t>
  </si>
  <si>
    <t>食器乾燥機</t>
    <rPh sb="0" eb="2">
      <t>ショッキ</t>
    </rPh>
    <rPh sb="2" eb="5">
      <t>カンソウキ</t>
    </rPh>
    <phoneticPr fontId="7"/>
  </si>
  <si>
    <t>A010</t>
  </si>
  <si>
    <t>洗濯機</t>
    <rPh sb="0" eb="3">
      <t>センタクキ</t>
    </rPh>
    <phoneticPr fontId="7"/>
  </si>
  <si>
    <t>A011</t>
  </si>
  <si>
    <t>乾燥機</t>
    <rPh sb="0" eb="3">
      <t>カンソウキ</t>
    </rPh>
    <phoneticPr fontId="7"/>
  </si>
  <si>
    <t>A012</t>
  </si>
  <si>
    <t>掃除機</t>
    <rPh sb="0" eb="3">
      <t>ソウジキ</t>
    </rPh>
    <phoneticPr fontId="7"/>
  </si>
  <si>
    <t>A013</t>
  </si>
  <si>
    <t>エアコン</t>
    <phoneticPr fontId="7"/>
  </si>
  <si>
    <t>A014</t>
  </si>
  <si>
    <t>空気清浄機</t>
    <rPh sb="0" eb="2">
      <t>クウキ</t>
    </rPh>
    <rPh sb="2" eb="5">
      <t>セイジョウキ</t>
    </rPh>
    <phoneticPr fontId="7"/>
  </si>
  <si>
    <t>A015</t>
  </si>
  <si>
    <t>ミキサー</t>
    <phoneticPr fontId="7"/>
  </si>
  <si>
    <t>A016</t>
  </si>
  <si>
    <t>電気ポット</t>
    <rPh sb="0" eb="2">
      <t>デンキ</t>
    </rPh>
    <phoneticPr fontId="7"/>
  </si>
  <si>
    <t>A017</t>
  </si>
  <si>
    <t>アイロン</t>
    <phoneticPr fontId="7"/>
  </si>
  <si>
    <t>A018</t>
  </si>
  <si>
    <t>電動泡立て器</t>
    <rPh sb="0" eb="2">
      <t>デンドウ</t>
    </rPh>
    <rPh sb="2" eb="4">
      <t>アワダ</t>
    </rPh>
    <rPh sb="5" eb="6">
      <t>キ</t>
    </rPh>
    <phoneticPr fontId="7"/>
  </si>
  <si>
    <t>お客様コード</t>
    <rPh sb="1" eb="3">
      <t>キャクサマ</t>
    </rPh>
    <phoneticPr fontId="7"/>
  </si>
  <si>
    <t>顧客名</t>
    <rPh sb="0" eb="2">
      <t>コキャク</t>
    </rPh>
    <rPh sb="2" eb="3">
      <t>メイ</t>
    </rPh>
    <phoneticPr fontId="7"/>
  </si>
  <si>
    <t>c025</t>
    <phoneticPr fontId="7"/>
  </si>
  <si>
    <t>株式会社　PC4353</t>
    <rPh sb="0" eb="4">
      <t>カブシキガイシャ</t>
    </rPh>
    <phoneticPr fontId="7"/>
  </si>
  <si>
    <t>c026</t>
    <phoneticPr fontId="7"/>
  </si>
  <si>
    <t>株式会社　SCネットKZソリューションズ</t>
    <rPh sb="0" eb="4">
      <t>カブシキガイシャ</t>
    </rPh>
    <phoneticPr fontId="7"/>
  </si>
  <si>
    <t>d022</t>
    <phoneticPr fontId="7"/>
  </si>
  <si>
    <t>有限会社　EPネットワーク</t>
    <rPh sb="0" eb="4">
      <t>ユウゲンガイシャ</t>
    </rPh>
    <phoneticPr fontId="7"/>
  </si>
  <si>
    <t>s045</t>
    <phoneticPr fontId="7"/>
  </si>
  <si>
    <t>山田商店</t>
    <rPh sb="0" eb="2">
      <t>ヤマダ</t>
    </rPh>
    <rPh sb="2" eb="4">
      <t>ショウテン</t>
    </rPh>
    <phoneticPr fontId="7"/>
  </si>
  <si>
    <t>d023</t>
    <phoneticPr fontId="7"/>
  </si>
  <si>
    <t>有限会社　SKライフ　</t>
    <rPh sb="0" eb="4">
      <t>ユウゲンガイシャ</t>
    </rPh>
    <phoneticPr fontId="7"/>
  </si>
  <si>
    <t>s046</t>
    <phoneticPr fontId="7"/>
  </si>
  <si>
    <t>市民講座商店</t>
    <rPh sb="0" eb="2">
      <t>シミン</t>
    </rPh>
    <rPh sb="2" eb="4">
      <t>コウザ</t>
    </rPh>
    <rPh sb="4" eb="6">
      <t>ショウテン</t>
    </rPh>
    <phoneticPr fontId="7"/>
  </si>
  <si>
    <t>s047</t>
    <phoneticPr fontId="7"/>
  </si>
  <si>
    <t>プレミア倶楽部</t>
    <rPh sb="4" eb="7">
      <t>クラブ</t>
    </rPh>
    <phoneticPr fontId="7"/>
  </si>
  <si>
    <t>c027</t>
    <phoneticPr fontId="7"/>
  </si>
  <si>
    <t>パソコン市民講座　株式会社</t>
    <rPh sb="4" eb="6">
      <t>シミン</t>
    </rPh>
    <rPh sb="6" eb="8">
      <t>コウザ</t>
    </rPh>
    <rPh sb="9" eb="13">
      <t>カブシキガイシャ</t>
    </rPh>
    <phoneticPr fontId="7"/>
  </si>
  <si>
    <t>d024</t>
    <phoneticPr fontId="7"/>
  </si>
  <si>
    <t>有限会社　プレミア</t>
    <rPh sb="0" eb="4">
      <t>ユウゲンガイシャ</t>
    </rPh>
    <phoneticPr fontId="7"/>
  </si>
  <si>
    <t>03-0000-0000</t>
    <phoneticPr fontId="2"/>
  </si>
  <si>
    <t>03-0000-0001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</si>
</sst>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F800]dddd\,\ mmmm\ dd\,\ yyyy"/>
    <numFmt numFmtId="177" formatCode="[$¥-411]#,##0;[$¥-411]#,##0"/>
  </numFmts>
  <fonts count="9" x14ac:knownFonts="1">
    <font>
      <sz val="11"/>
      <color theme="1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  <fill>
      <patternFill patternType="solid">
        <fgColor theme="9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0" borderId="0"/>
  </cellStyleXfs>
  <cellXfs count="30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2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6" fillId="4" borderId="0" xfId="3" applyAlignment="1"/>
    <xf numFmtId="0" fontId="6" fillId="4" borderId="0" xfId="3" applyAlignment="1">
      <alignment horizontal="center"/>
    </xf>
    <xf numFmtId="0" fontId="8" fillId="0" borderId="0" xfId="4"/>
    <xf numFmtId="38" fontId="0" fillId="0" borderId="0" xfId="1" applyFont="1" applyAlignment="1"/>
    <xf numFmtId="0" fontId="6" fillId="3" borderId="0" xfId="2" applyAlignment="1"/>
    <xf numFmtId="0" fontId="0" fillId="0" borderId="2" xfId="0" applyBorder="1">
      <alignment vertical="center"/>
    </xf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vertical="center" shrinkToFit="1"/>
    </xf>
    <xf numFmtId="177" fontId="4" fillId="0" borderId="0" xfId="0" applyNumberFormat="1" applyFont="1" applyBorder="1">
      <alignment vertical="center"/>
    </xf>
    <xf numFmtId="177" fontId="4" fillId="0" borderId="3" xfId="0" applyNumberFormat="1" applyFont="1" applyBorder="1">
      <alignment vertical="center"/>
    </xf>
    <xf numFmtId="0" fontId="0" fillId="0" borderId="3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 applyAlignment="1"/>
    <xf numFmtId="176" fontId="0" fillId="0" borderId="1" xfId="0" applyNumberFormat="1" applyBorder="1" applyAlignment="1"/>
  </cellXfs>
  <cellStyles count="5">
    <cellStyle name="アクセント 1" xfId="2" builtinId="29"/>
    <cellStyle name="アクセント 6" xfId="3" builtinId="49"/>
    <cellStyle name="桁区切り" xfId="1" builtinId="6"/>
    <cellStyle name="標準" xfId="0" builtinId="0"/>
    <cellStyle name="標準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15</xdr:row>
      <xdr:rowOff>166687</xdr:rowOff>
    </xdr:from>
    <xdr:to>
      <xdr:col>8</xdr:col>
      <xdr:colOff>742950</xdr:colOff>
      <xdr:row>19</xdr:row>
      <xdr:rowOff>4762</xdr:rowOff>
    </xdr:to>
    <xdr:grpSp>
      <xdr:nvGrpSpPr>
        <xdr:cNvPr id="2" name="グループ化 1"/>
        <xdr:cNvGrpSpPr/>
      </xdr:nvGrpSpPr>
      <xdr:grpSpPr>
        <a:xfrm>
          <a:off x="4568112" y="2985309"/>
          <a:ext cx="1676011" cy="547591"/>
          <a:chOff x="3705225" y="2900362"/>
          <a:chExt cx="1600200" cy="533400"/>
        </a:xfrm>
      </xdr:grpSpPr>
      <xdr:sp macro="" textlink="">
        <xdr:nvSpPr>
          <xdr:cNvPr id="3" name="正方形/長方形 2"/>
          <xdr:cNvSpPr/>
        </xdr:nvSpPr>
        <xdr:spPr>
          <a:xfrm>
            <a:off x="3705225" y="2900362"/>
            <a:ext cx="533400" cy="533400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正方形/長方形 3"/>
          <xdr:cNvSpPr/>
        </xdr:nvSpPr>
        <xdr:spPr>
          <a:xfrm>
            <a:off x="4238625" y="2900362"/>
            <a:ext cx="533400" cy="533400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正方形/長方形 4"/>
          <xdr:cNvSpPr/>
        </xdr:nvSpPr>
        <xdr:spPr>
          <a:xfrm>
            <a:off x="4772025" y="2900362"/>
            <a:ext cx="533400" cy="533400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4"/>
  <sheetViews>
    <sheetView tabSelected="1" topLeftCell="A2" zoomScale="98" zoomScaleNormal="98" workbookViewId="0">
      <selection activeCell="I6" sqref="I6"/>
    </sheetView>
  </sheetViews>
  <sheetFormatPr defaultColWidth="9" defaultRowHeight="13.5" x14ac:dyDescent="0.15"/>
  <cols>
    <col min="1" max="1" width="11.875" bestFit="1" customWidth="1"/>
    <col min="2" max="5" width="8.125" customWidth="1"/>
    <col min="6" max="6" width="15.375" customWidth="1"/>
    <col min="7" max="8" width="6.125" customWidth="1"/>
    <col min="9" max="9" width="15.875" bestFit="1" customWidth="1"/>
  </cols>
  <sheetData>
    <row r="2" spans="1:9" ht="18.75" x14ac:dyDescent="0.15">
      <c r="A2" s="12" t="s">
        <v>0</v>
      </c>
      <c r="B2" s="13"/>
      <c r="C2" s="13"/>
      <c r="D2" s="13"/>
      <c r="E2" s="13"/>
      <c r="F2" s="13"/>
      <c r="G2" s="13"/>
      <c r="H2" s="13"/>
      <c r="I2" s="13"/>
    </row>
    <row r="6" spans="1:9" x14ac:dyDescent="0.15">
      <c r="G6" s="14" t="s">
        <v>1</v>
      </c>
      <c r="H6" s="14"/>
      <c r="I6" s="1">
        <f ca="1">TODAY()</f>
        <v>41584</v>
      </c>
    </row>
    <row r="7" spans="1:9" ht="24" x14ac:dyDescent="0.15">
      <c r="A7" s="15" t="str">
        <f>VLOOKUP(B10,顧客!A1:B10,2,FALSE)</f>
        <v>株式会社　SCネットKZソリューションズ</v>
      </c>
      <c r="B7" s="15"/>
      <c r="C7" s="15"/>
      <c r="D7" s="15"/>
      <c r="E7" t="s">
        <v>2</v>
      </c>
      <c r="G7" s="28" t="s">
        <v>3</v>
      </c>
      <c r="H7" s="28"/>
      <c r="I7" s="29">
        <f ca="1">TODAY()+30</f>
        <v>41614</v>
      </c>
    </row>
    <row r="9" spans="1:9" x14ac:dyDescent="0.15">
      <c r="G9" s="11" t="s">
        <v>4</v>
      </c>
      <c r="H9" s="11"/>
      <c r="I9" s="11"/>
    </row>
    <row r="10" spans="1:9" x14ac:dyDescent="0.15">
      <c r="A10" s="2" t="s">
        <v>5</v>
      </c>
      <c r="B10" s="10" t="s">
        <v>6</v>
      </c>
      <c r="C10" s="10"/>
      <c r="G10" s="11" t="s">
        <v>7</v>
      </c>
      <c r="H10" s="11"/>
      <c r="I10" s="11"/>
    </row>
    <row r="11" spans="1:9" x14ac:dyDescent="0.15">
      <c r="G11" s="11" t="s">
        <v>8</v>
      </c>
      <c r="H11" s="11"/>
      <c r="I11" s="11"/>
    </row>
    <row r="12" spans="1:9" x14ac:dyDescent="0.15">
      <c r="G12" s="11" t="s">
        <v>9</v>
      </c>
      <c r="H12" s="11"/>
      <c r="I12" s="11"/>
    </row>
    <row r="14" spans="1:9" x14ac:dyDescent="0.15">
      <c r="A14" s="11" t="s">
        <v>10</v>
      </c>
      <c r="B14" s="11"/>
      <c r="C14" s="11"/>
      <c r="D14" s="11"/>
      <c r="E14" s="11"/>
      <c r="G14" t="s">
        <v>11</v>
      </c>
      <c r="H14" s="11" t="s">
        <v>86</v>
      </c>
      <c r="I14" s="11"/>
    </row>
    <row r="15" spans="1:9" x14ac:dyDescent="0.15">
      <c r="A15" s="11" t="s">
        <v>12</v>
      </c>
      <c r="B15" s="11"/>
      <c r="C15" s="11"/>
      <c r="D15" s="11"/>
      <c r="E15" s="11"/>
      <c r="G15" t="s">
        <v>13</v>
      </c>
      <c r="H15" s="11" t="s">
        <v>87</v>
      </c>
      <c r="I15" s="11"/>
    </row>
    <row r="18" spans="1:9" x14ac:dyDescent="0.15">
      <c r="D18" s="16">
        <f>I45</f>
        <v>153300</v>
      </c>
      <c r="E18" s="16"/>
    </row>
    <row r="19" spans="1:9" ht="14.25" thickBot="1" x14ac:dyDescent="0.2">
      <c r="A19" s="18" t="s">
        <v>14</v>
      </c>
      <c r="B19" s="18"/>
      <c r="C19" s="18"/>
      <c r="D19" s="17"/>
      <c r="E19" s="17"/>
    </row>
    <row r="20" spans="1:9" ht="14.25" thickTop="1" x14ac:dyDescent="0.15"/>
    <row r="22" spans="1:9" x14ac:dyDescent="0.15">
      <c r="A22" s="4" t="s">
        <v>15</v>
      </c>
      <c r="B22" s="19" t="s">
        <v>16</v>
      </c>
      <c r="C22" s="19"/>
      <c r="D22" s="19"/>
      <c r="E22" s="19"/>
      <c r="F22" s="4" t="s">
        <v>17</v>
      </c>
      <c r="G22" s="19" t="s">
        <v>18</v>
      </c>
      <c r="H22" s="19"/>
      <c r="I22" s="4" t="s">
        <v>19</v>
      </c>
    </row>
    <row r="23" spans="1:9" x14ac:dyDescent="0.15">
      <c r="A23" s="2" t="s">
        <v>20</v>
      </c>
      <c r="B23" s="10" t="str">
        <f>IF(A23="","",VLOOKUP(A23,商品一覧!A1:C19,2,FALSE))</f>
        <v>冷蔵庫</v>
      </c>
      <c r="C23" s="10"/>
      <c r="D23" s="10"/>
      <c r="E23" s="10"/>
      <c r="F23" s="2">
        <f>IF(A23="","",VLOOKUP(A23,商品一覧!A1:C19,3,FALSE))</f>
        <v>150000</v>
      </c>
      <c r="G23" s="10">
        <v>1</v>
      </c>
      <c r="H23" s="10"/>
      <c r="I23" s="2">
        <f>IF(G23="","",F23*G23)</f>
        <v>150000</v>
      </c>
    </row>
    <row r="24" spans="1:9" x14ac:dyDescent="0.15">
      <c r="A24" s="2" t="s">
        <v>21</v>
      </c>
      <c r="B24" s="10" t="str">
        <f>IF(A24="","",VLOOKUP(A24,商品一覧!A2:C20,2,FALSE))</f>
        <v>コーヒーメーカー</v>
      </c>
      <c r="C24" s="10"/>
      <c r="D24" s="10"/>
      <c r="E24" s="10"/>
      <c r="F24" s="3">
        <f>IF(A24="","",VLOOKUP(A24,商品一覧!A2:C20,3,FALSE))</f>
        <v>3000</v>
      </c>
      <c r="G24" s="10">
        <v>2</v>
      </c>
      <c r="H24" s="10"/>
      <c r="I24" s="2">
        <f t="shared" ref="I24:I40" si="0">IF(G24="","",F24*G24)</f>
        <v>6000</v>
      </c>
    </row>
    <row r="25" spans="1:9" x14ac:dyDescent="0.15">
      <c r="A25" s="2"/>
      <c r="B25" s="10" t="str">
        <f>IF(A25="","",VLOOKUP(A25,商品一覧!A3:C21,2,FALSE))</f>
        <v/>
      </c>
      <c r="C25" s="10"/>
      <c r="D25" s="10"/>
      <c r="E25" s="10"/>
      <c r="F25" s="3" t="str">
        <f>IF(A25="","",VLOOKUP(A25,商品一覧!A3:C21,3,FALSE))</f>
        <v/>
      </c>
      <c r="G25" s="10"/>
      <c r="H25" s="10"/>
      <c r="I25" s="2" t="str">
        <f t="shared" si="0"/>
        <v/>
      </c>
    </row>
    <row r="26" spans="1:9" x14ac:dyDescent="0.15">
      <c r="A26" s="2"/>
      <c r="B26" s="10" t="str">
        <f>IF(A26="","",VLOOKUP(A26,商品一覧!A4:C22,2,FALSE))</f>
        <v/>
      </c>
      <c r="C26" s="10"/>
      <c r="D26" s="10"/>
      <c r="E26" s="10"/>
      <c r="F26" s="3" t="str">
        <f>IF(A26="","",VLOOKUP(A26,商品一覧!A4:C22,3,FALSE))</f>
        <v/>
      </c>
      <c r="G26" s="10"/>
      <c r="H26" s="10"/>
      <c r="I26" s="2" t="str">
        <f t="shared" si="0"/>
        <v/>
      </c>
    </row>
    <row r="27" spans="1:9" x14ac:dyDescent="0.15">
      <c r="A27" s="2"/>
      <c r="B27" s="10" t="str">
        <f>IF(A27="","",VLOOKUP(A27,商品一覧!A5:C23,2,FALSE))</f>
        <v/>
      </c>
      <c r="C27" s="10"/>
      <c r="D27" s="10"/>
      <c r="E27" s="10"/>
      <c r="F27" s="3" t="str">
        <f>IF(A27="","",VLOOKUP(A27,商品一覧!A5:C23,3,FALSE))</f>
        <v/>
      </c>
      <c r="G27" s="10"/>
      <c r="H27" s="10"/>
      <c r="I27" s="2" t="str">
        <f t="shared" si="0"/>
        <v/>
      </c>
    </row>
    <row r="28" spans="1:9" x14ac:dyDescent="0.15">
      <c r="A28" s="2"/>
      <c r="B28" s="10" t="str">
        <f>IF(A28="","",VLOOKUP(A28,商品一覧!A6:C24,2,FALSE))</f>
        <v/>
      </c>
      <c r="C28" s="10"/>
      <c r="D28" s="10"/>
      <c r="E28" s="10"/>
      <c r="F28" s="3" t="str">
        <f>IF(A28="","",VLOOKUP(A28,商品一覧!A6:C24,3,FALSE))</f>
        <v/>
      </c>
      <c r="G28" s="10"/>
      <c r="H28" s="10"/>
      <c r="I28" s="2" t="str">
        <f t="shared" si="0"/>
        <v/>
      </c>
    </row>
    <row r="29" spans="1:9" x14ac:dyDescent="0.15">
      <c r="A29" s="2"/>
      <c r="B29" s="10" t="str">
        <f>IF(A29="","",VLOOKUP(A29,商品一覧!A7:C25,2,FALSE))</f>
        <v/>
      </c>
      <c r="C29" s="10"/>
      <c r="D29" s="10"/>
      <c r="E29" s="10"/>
      <c r="F29" s="3" t="str">
        <f>IF(A29="","",VLOOKUP(A29,商品一覧!A7:C25,3,FALSE))</f>
        <v/>
      </c>
      <c r="G29" s="10"/>
      <c r="H29" s="10"/>
      <c r="I29" s="2" t="str">
        <f t="shared" si="0"/>
        <v/>
      </c>
    </row>
    <row r="30" spans="1:9" x14ac:dyDescent="0.15">
      <c r="A30" s="2"/>
      <c r="B30" s="10" t="str">
        <f>IF(A30="","",VLOOKUP(A30,商品一覧!A8:C26,2,FALSE))</f>
        <v/>
      </c>
      <c r="C30" s="10"/>
      <c r="D30" s="10"/>
      <c r="E30" s="10"/>
      <c r="F30" s="3" t="str">
        <f>IF(A30="","",VLOOKUP(A30,商品一覧!A8:C26,3,FALSE))</f>
        <v/>
      </c>
      <c r="G30" s="10"/>
      <c r="H30" s="10"/>
      <c r="I30" s="2" t="str">
        <f t="shared" si="0"/>
        <v/>
      </c>
    </row>
    <row r="31" spans="1:9" x14ac:dyDescent="0.15">
      <c r="A31" s="2"/>
      <c r="B31" s="10" t="str">
        <f>IF(A31="","",VLOOKUP(A31,商品一覧!A9:C27,2,FALSE))</f>
        <v/>
      </c>
      <c r="C31" s="10"/>
      <c r="D31" s="10"/>
      <c r="E31" s="10"/>
      <c r="F31" s="3" t="str">
        <f>IF(A31="","",VLOOKUP(A31,商品一覧!A9:C27,3,FALSE))</f>
        <v/>
      </c>
      <c r="G31" s="10"/>
      <c r="H31" s="10"/>
      <c r="I31" s="2" t="str">
        <f t="shared" si="0"/>
        <v/>
      </c>
    </row>
    <row r="32" spans="1:9" x14ac:dyDescent="0.15">
      <c r="A32" s="2"/>
      <c r="B32" s="10" t="str">
        <f>IF(A32="","",VLOOKUP(A32,商品一覧!A10:C28,2,FALSE))</f>
        <v/>
      </c>
      <c r="C32" s="10"/>
      <c r="D32" s="10"/>
      <c r="E32" s="10"/>
      <c r="F32" s="3" t="str">
        <f>IF(A32="","",VLOOKUP(A32,商品一覧!A10:C28,3,FALSE))</f>
        <v/>
      </c>
      <c r="G32" s="10"/>
      <c r="H32" s="10"/>
      <c r="I32" s="2" t="str">
        <f t="shared" si="0"/>
        <v/>
      </c>
    </row>
    <row r="33" spans="1:9" x14ac:dyDescent="0.15">
      <c r="A33" s="2"/>
      <c r="B33" s="10" t="str">
        <f>IF(A33="","",VLOOKUP(A33,商品一覧!A11:C29,2,FALSE))</f>
        <v/>
      </c>
      <c r="C33" s="10"/>
      <c r="D33" s="10"/>
      <c r="E33" s="10"/>
      <c r="F33" s="3" t="str">
        <f>IF(A33="","",VLOOKUP(A33,商品一覧!A11:C29,3,FALSE))</f>
        <v/>
      </c>
      <c r="G33" s="10"/>
      <c r="H33" s="10"/>
      <c r="I33" s="2" t="str">
        <f t="shared" si="0"/>
        <v/>
      </c>
    </row>
    <row r="34" spans="1:9" x14ac:dyDescent="0.15">
      <c r="A34" s="2"/>
      <c r="B34" s="10" t="str">
        <f>IF(A34="","",VLOOKUP(A34,商品一覧!A12:C30,2,FALSE))</f>
        <v/>
      </c>
      <c r="C34" s="10"/>
      <c r="D34" s="10"/>
      <c r="E34" s="10"/>
      <c r="F34" s="3" t="str">
        <f>IF(A34="","",VLOOKUP(A34,商品一覧!A12:C30,3,FALSE))</f>
        <v/>
      </c>
      <c r="G34" s="10"/>
      <c r="H34" s="10"/>
      <c r="I34" s="2" t="str">
        <f t="shared" si="0"/>
        <v/>
      </c>
    </row>
    <row r="35" spans="1:9" x14ac:dyDescent="0.15">
      <c r="A35" s="2"/>
      <c r="B35" s="10" t="str">
        <f>IF(A35="","",VLOOKUP(A35,商品一覧!A13:C31,2,FALSE))</f>
        <v/>
      </c>
      <c r="C35" s="10"/>
      <c r="D35" s="10"/>
      <c r="E35" s="10"/>
      <c r="F35" s="3" t="str">
        <f>IF(A35="","",VLOOKUP(A35,商品一覧!A13:C31,3,FALSE))</f>
        <v/>
      </c>
      <c r="G35" s="10"/>
      <c r="H35" s="10"/>
      <c r="I35" s="2" t="str">
        <f t="shared" si="0"/>
        <v/>
      </c>
    </row>
    <row r="36" spans="1:9" x14ac:dyDescent="0.15">
      <c r="A36" s="2"/>
      <c r="B36" s="10" t="str">
        <f>IF(A36="","",VLOOKUP(A36,商品一覧!A14:C32,2,FALSE))</f>
        <v/>
      </c>
      <c r="C36" s="10"/>
      <c r="D36" s="10"/>
      <c r="E36" s="10"/>
      <c r="F36" s="3" t="str">
        <f>IF(A36="","",VLOOKUP(A36,商品一覧!A14:C32,3,FALSE))</f>
        <v/>
      </c>
      <c r="G36" s="10"/>
      <c r="H36" s="10"/>
      <c r="I36" s="2" t="str">
        <f t="shared" si="0"/>
        <v/>
      </c>
    </row>
    <row r="37" spans="1:9" x14ac:dyDescent="0.15">
      <c r="A37" s="2"/>
      <c r="B37" s="10" t="str">
        <f>IF(A37="","",VLOOKUP(A37,商品一覧!A15:C33,2,FALSE))</f>
        <v/>
      </c>
      <c r="C37" s="10"/>
      <c r="D37" s="10"/>
      <c r="E37" s="10"/>
      <c r="F37" s="3" t="str">
        <f>IF(A37="","",VLOOKUP(A37,商品一覧!A15:C33,3,FALSE))</f>
        <v/>
      </c>
      <c r="G37" s="10"/>
      <c r="H37" s="10"/>
      <c r="I37" s="2" t="str">
        <f t="shared" si="0"/>
        <v/>
      </c>
    </row>
    <row r="38" spans="1:9" x14ac:dyDescent="0.15">
      <c r="A38" s="2"/>
      <c r="B38" s="10" t="str">
        <f>IF(A38="","",VLOOKUP(A38,商品一覧!A16:C34,2,FALSE))</f>
        <v/>
      </c>
      <c r="C38" s="10"/>
      <c r="D38" s="10"/>
      <c r="E38" s="10"/>
      <c r="F38" s="3" t="str">
        <f>IF(A38="","",VLOOKUP(A38,商品一覧!A16:C34,3,FALSE))</f>
        <v/>
      </c>
      <c r="G38" s="10"/>
      <c r="H38" s="10"/>
      <c r="I38" s="2" t="str">
        <f t="shared" si="0"/>
        <v/>
      </c>
    </row>
    <row r="39" spans="1:9" x14ac:dyDescent="0.15">
      <c r="A39" s="2"/>
      <c r="B39" s="10" t="str">
        <f>IF(A39="","",VLOOKUP(A39,商品一覧!A17:C35,2,FALSE))</f>
        <v/>
      </c>
      <c r="C39" s="10"/>
      <c r="D39" s="10"/>
      <c r="E39" s="10"/>
      <c r="F39" s="3" t="str">
        <f>IF(A39="","",VLOOKUP(A39,商品一覧!A17:C35,3,FALSE))</f>
        <v/>
      </c>
      <c r="G39" s="10"/>
      <c r="H39" s="10"/>
      <c r="I39" s="2" t="str">
        <f t="shared" si="0"/>
        <v/>
      </c>
    </row>
    <row r="40" spans="1:9" x14ac:dyDescent="0.15">
      <c r="A40" s="2"/>
      <c r="B40" s="10" t="str">
        <f>IF(A40="","",VLOOKUP(A40,商品一覧!A18:C36,2,FALSE))</f>
        <v/>
      </c>
      <c r="C40" s="10"/>
      <c r="D40" s="10"/>
      <c r="E40" s="10"/>
      <c r="F40" s="3" t="str">
        <f>IF(A40="","",VLOOKUP(A40,商品一覧!A18:C36,3,FALSE))</f>
        <v/>
      </c>
      <c r="G40" s="10"/>
      <c r="H40" s="10"/>
      <c r="I40" s="2" t="str">
        <f t="shared" si="0"/>
        <v/>
      </c>
    </row>
    <row r="41" spans="1:9" x14ac:dyDescent="0.15">
      <c r="G41" s="19" t="s">
        <v>22</v>
      </c>
      <c r="H41" s="19"/>
      <c r="I41" s="2">
        <f>SUM(I23:I40)</f>
        <v>156000</v>
      </c>
    </row>
    <row r="42" spans="1:9" x14ac:dyDescent="0.15">
      <c r="G42" s="19" t="s">
        <v>23</v>
      </c>
      <c r="H42" s="19"/>
      <c r="I42" s="2">
        <f>IF(I41&gt;=100000,10000,0)</f>
        <v>10000</v>
      </c>
    </row>
    <row r="43" spans="1:9" x14ac:dyDescent="0.15">
      <c r="G43" s="19" t="s">
        <v>24</v>
      </c>
      <c r="H43" s="19"/>
      <c r="I43" s="2">
        <f>I41-I42</f>
        <v>146000</v>
      </c>
    </row>
    <row r="44" spans="1:9" x14ac:dyDescent="0.15">
      <c r="G44" s="19" t="s">
        <v>25</v>
      </c>
      <c r="H44" s="19"/>
      <c r="I44" s="2">
        <f>I43*0.05</f>
        <v>7300</v>
      </c>
    </row>
    <row r="45" spans="1:9" x14ac:dyDescent="0.15">
      <c r="G45" s="19" t="s">
        <v>22</v>
      </c>
      <c r="H45" s="19"/>
      <c r="I45" s="2">
        <f>SUM(I43:I44)</f>
        <v>153300</v>
      </c>
    </row>
    <row r="47" spans="1:9" x14ac:dyDescent="0.15">
      <c r="A47" t="s">
        <v>26</v>
      </c>
    </row>
    <row r="48" spans="1:9" x14ac:dyDescent="0.15">
      <c r="A48" s="20"/>
      <c r="B48" s="21"/>
      <c r="C48" s="21"/>
      <c r="D48" s="21"/>
      <c r="E48" s="21"/>
      <c r="F48" s="21"/>
      <c r="G48" s="21"/>
      <c r="H48" s="21"/>
      <c r="I48" s="22"/>
    </row>
    <row r="49" spans="1:9" x14ac:dyDescent="0.15">
      <c r="A49" s="23"/>
      <c r="B49" s="24"/>
      <c r="C49" s="24"/>
      <c r="D49" s="24"/>
      <c r="E49" s="24"/>
      <c r="F49" s="24"/>
      <c r="G49" s="24"/>
      <c r="H49" s="24"/>
      <c r="I49" s="25"/>
    </row>
    <row r="50" spans="1:9" x14ac:dyDescent="0.15">
      <c r="A50" s="23"/>
      <c r="B50" s="24"/>
      <c r="C50" s="24"/>
      <c r="D50" s="24"/>
      <c r="E50" s="24"/>
      <c r="F50" s="24"/>
      <c r="G50" s="24"/>
      <c r="H50" s="24"/>
      <c r="I50" s="25"/>
    </row>
    <row r="51" spans="1:9" x14ac:dyDescent="0.15">
      <c r="A51" s="23"/>
      <c r="B51" s="24"/>
      <c r="C51" s="24"/>
      <c r="D51" s="24"/>
      <c r="E51" s="24"/>
      <c r="F51" s="24"/>
      <c r="G51" s="24"/>
      <c r="H51" s="24"/>
      <c r="I51" s="25"/>
    </row>
    <row r="52" spans="1:9" x14ac:dyDescent="0.15">
      <c r="A52" s="23"/>
      <c r="B52" s="24"/>
      <c r="C52" s="24"/>
      <c r="D52" s="24"/>
      <c r="E52" s="24"/>
      <c r="F52" s="24"/>
      <c r="G52" s="24"/>
      <c r="H52" s="24"/>
      <c r="I52" s="25"/>
    </row>
    <row r="53" spans="1:9" x14ac:dyDescent="0.15">
      <c r="A53" s="23"/>
      <c r="B53" s="24"/>
      <c r="C53" s="24"/>
      <c r="D53" s="24"/>
      <c r="E53" s="24"/>
      <c r="F53" s="24"/>
      <c r="G53" s="24"/>
      <c r="H53" s="24"/>
      <c r="I53" s="25"/>
    </row>
    <row r="54" spans="1:9" x14ac:dyDescent="0.15">
      <c r="A54" s="26"/>
      <c r="B54" s="14"/>
      <c r="C54" s="14"/>
      <c r="D54" s="14"/>
      <c r="E54" s="14"/>
      <c r="F54" s="14"/>
      <c r="G54" s="14"/>
      <c r="H54" s="14"/>
      <c r="I54" s="27"/>
    </row>
  </sheetData>
  <mergeCells count="59">
    <mergeCell ref="G43:H43"/>
    <mergeCell ref="G44:H44"/>
    <mergeCell ref="G45:H45"/>
    <mergeCell ref="A48:I54"/>
    <mergeCell ref="B39:E39"/>
    <mergeCell ref="G39:H39"/>
    <mergeCell ref="B40:E40"/>
    <mergeCell ref="G40:H40"/>
    <mergeCell ref="G41:H41"/>
    <mergeCell ref="G42:H42"/>
    <mergeCell ref="B36:E36"/>
    <mergeCell ref="G36:H36"/>
    <mergeCell ref="B37:E37"/>
    <mergeCell ref="G37:H37"/>
    <mergeCell ref="B38:E38"/>
    <mergeCell ref="G38:H38"/>
    <mergeCell ref="B33:E33"/>
    <mergeCell ref="G33:H33"/>
    <mergeCell ref="B34:E34"/>
    <mergeCell ref="G34:H34"/>
    <mergeCell ref="B35:E35"/>
    <mergeCell ref="G35:H35"/>
    <mergeCell ref="B30:E30"/>
    <mergeCell ref="G30:H30"/>
    <mergeCell ref="B31:E31"/>
    <mergeCell ref="G31:H31"/>
    <mergeCell ref="B32:E32"/>
    <mergeCell ref="G32:H32"/>
    <mergeCell ref="B27:E27"/>
    <mergeCell ref="G27:H27"/>
    <mergeCell ref="B28:E28"/>
    <mergeCell ref="G28:H28"/>
    <mergeCell ref="B29:E29"/>
    <mergeCell ref="G29:H29"/>
    <mergeCell ref="B24:E24"/>
    <mergeCell ref="G24:H24"/>
    <mergeCell ref="B25:E25"/>
    <mergeCell ref="G25:H25"/>
    <mergeCell ref="B26:E26"/>
    <mergeCell ref="G26:H26"/>
    <mergeCell ref="D18:E19"/>
    <mergeCell ref="A19:C19"/>
    <mergeCell ref="B22:E22"/>
    <mergeCell ref="G22:H22"/>
    <mergeCell ref="B23:E23"/>
    <mergeCell ref="G23:H23"/>
    <mergeCell ref="G11:I11"/>
    <mergeCell ref="G12:I12"/>
    <mergeCell ref="A14:E14"/>
    <mergeCell ref="H14:I14"/>
    <mergeCell ref="A15:E15"/>
    <mergeCell ref="H15:I15"/>
    <mergeCell ref="B10:C10"/>
    <mergeCell ref="G10:I10"/>
    <mergeCell ref="A2:I2"/>
    <mergeCell ref="G6:H6"/>
    <mergeCell ref="A7:D7"/>
    <mergeCell ref="G7:H7"/>
    <mergeCell ref="G9:I9"/>
  </mergeCells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P26" sqref="P26"/>
    </sheetView>
  </sheetViews>
  <sheetFormatPr defaultRowHeight="13.5" x14ac:dyDescent="0.15"/>
  <cols>
    <col min="1" max="1" width="9" style="7"/>
    <col min="2" max="2" width="18.5" style="7" bestFit="1" customWidth="1"/>
    <col min="3" max="16384" width="9" style="7"/>
  </cols>
  <sheetData>
    <row r="1" spans="1:3" x14ac:dyDescent="0.15">
      <c r="A1" s="5" t="s">
        <v>27</v>
      </c>
      <c r="B1" s="6" t="s">
        <v>28</v>
      </c>
      <c r="C1" s="6" t="s">
        <v>29</v>
      </c>
    </row>
    <row r="2" spans="1:3" x14ac:dyDescent="0.15">
      <c r="A2" s="7" t="s">
        <v>30</v>
      </c>
      <c r="B2" s="7" t="s">
        <v>31</v>
      </c>
      <c r="C2" s="8">
        <v>150000</v>
      </c>
    </row>
    <row r="3" spans="1:3" x14ac:dyDescent="0.15">
      <c r="A3" s="7" t="s">
        <v>32</v>
      </c>
      <c r="B3" s="7" t="s">
        <v>33</v>
      </c>
      <c r="C3" s="8">
        <v>40000</v>
      </c>
    </row>
    <row r="4" spans="1:3" x14ac:dyDescent="0.15">
      <c r="A4" s="7" t="s">
        <v>34</v>
      </c>
      <c r="B4" s="7" t="s">
        <v>35</v>
      </c>
      <c r="C4" s="8">
        <v>6000</v>
      </c>
    </row>
    <row r="5" spans="1:3" x14ac:dyDescent="0.15">
      <c r="A5" s="7" t="s">
        <v>36</v>
      </c>
      <c r="B5" s="7" t="s">
        <v>37</v>
      </c>
      <c r="C5" s="8">
        <v>5000</v>
      </c>
    </row>
    <row r="6" spans="1:3" x14ac:dyDescent="0.15">
      <c r="A6" s="7" t="s">
        <v>38</v>
      </c>
      <c r="B6" s="7" t="s">
        <v>39</v>
      </c>
      <c r="C6" s="8">
        <v>3000</v>
      </c>
    </row>
    <row r="7" spans="1:3" x14ac:dyDescent="0.15">
      <c r="A7" s="7" t="s">
        <v>40</v>
      </c>
      <c r="B7" s="7" t="s">
        <v>41</v>
      </c>
      <c r="C7" s="8">
        <v>8000</v>
      </c>
    </row>
    <row r="8" spans="1:3" x14ac:dyDescent="0.15">
      <c r="A8" s="7" t="s">
        <v>42</v>
      </c>
      <c r="B8" s="7" t="s">
        <v>43</v>
      </c>
      <c r="C8" s="8">
        <v>10000</v>
      </c>
    </row>
    <row r="9" spans="1:3" x14ac:dyDescent="0.15">
      <c r="A9" s="7" t="s">
        <v>44</v>
      </c>
      <c r="B9" s="7" t="s">
        <v>45</v>
      </c>
      <c r="C9" s="8">
        <v>20000</v>
      </c>
    </row>
    <row r="10" spans="1:3" x14ac:dyDescent="0.15">
      <c r="A10" s="7" t="s">
        <v>46</v>
      </c>
      <c r="B10" s="7" t="s">
        <v>47</v>
      </c>
      <c r="C10" s="8">
        <v>70000</v>
      </c>
    </row>
    <row r="11" spans="1:3" x14ac:dyDescent="0.15">
      <c r="A11" s="7" t="s">
        <v>48</v>
      </c>
      <c r="B11" s="7" t="s">
        <v>49</v>
      </c>
      <c r="C11" s="8">
        <v>60000</v>
      </c>
    </row>
    <row r="12" spans="1:3" x14ac:dyDescent="0.15">
      <c r="A12" s="7" t="s">
        <v>50</v>
      </c>
      <c r="B12" s="7" t="s">
        <v>51</v>
      </c>
      <c r="C12" s="8">
        <v>50000</v>
      </c>
    </row>
    <row r="13" spans="1:3" x14ac:dyDescent="0.15">
      <c r="A13" s="7" t="s">
        <v>52</v>
      </c>
      <c r="B13" s="7" t="s">
        <v>53</v>
      </c>
      <c r="C13" s="8">
        <v>10000</v>
      </c>
    </row>
    <row r="14" spans="1:3" x14ac:dyDescent="0.15">
      <c r="A14" s="7" t="s">
        <v>54</v>
      </c>
      <c r="B14" s="7" t="s">
        <v>55</v>
      </c>
      <c r="C14" s="8">
        <v>17000</v>
      </c>
    </row>
    <row r="15" spans="1:3" x14ac:dyDescent="0.15">
      <c r="A15" s="7" t="s">
        <v>56</v>
      </c>
      <c r="B15" s="7" t="s">
        <v>57</v>
      </c>
      <c r="C15" s="8">
        <v>30000</v>
      </c>
    </row>
    <row r="16" spans="1:3" x14ac:dyDescent="0.15">
      <c r="A16" s="7" t="s">
        <v>58</v>
      </c>
      <c r="B16" s="7" t="s">
        <v>59</v>
      </c>
      <c r="C16" s="8">
        <v>4000</v>
      </c>
    </row>
    <row r="17" spans="1:3" x14ac:dyDescent="0.15">
      <c r="A17" s="7" t="s">
        <v>60</v>
      </c>
      <c r="B17" s="7" t="s">
        <v>61</v>
      </c>
      <c r="C17" s="8">
        <v>7000</v>
      </c>
    </row>
    <row r="18" spans="1:3" x14ac:dyDescent="0.15">
      <c r="A18" s="7" t="s">
        <v>62</v>
      </c>
      <c r="B18" s="7" t="s">
        <v>63</v>
      </c>
      <c r="C18" s="8">
        <v>8000</v>
      </c>
    </row>
    <row r="19" spans="1:3" x14ac:dyDescent="0.15">
      <c r="A19" s="7" t="s">
        <v>64</v>
      </c>
      <c r="B19" s="7" t="s">
        <v>65</v>
      </c>
      <c r="C19" s="8">
        <v>2000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13" sqref="D13"/>
    </sheetView>
  </sheetViews>
  <sheetFormatPr defaultRowHeight="13.5" x14ac:dyDescent="0.15"/>
  <cols>
    <col min="1" max="1" width="11.75" style="7" bestFit="1" customWidth="1"/>
    <col min="2" max="2" width="33.75" style="7" bestFit="1" customWidth="1"/>
    <col min="3" max="16384" width="9" style="7"/>
  </cols>
  <sheetData>
    <row r="1" spans="1:2" x14ac:dyDescent="0.15">
      <c r="A1" s="9" t="s">
        <v>66</v>
      </c>
      <c r="B1" s="9" t="s">
        <v>67</v>
      </c>
    </row>
    <row r="2" spans="1:2" x14ac:dyDescent="0.15">
      <c r="A2" s="7" t="s">
        <v>68</v>
      </c>
      <c r="B2" s="7" t="s">
        <v>69</v>
      </c>
    </row>
    <row r="3" spans="1:2" x14ac:dyDescent="0.15">
      <c r="A3" s="7" t="s">
        <v>70</v>
      </c>
      <c r="B3" s="7" t="s">
        <v>71</v>
      </c>
    </row>
    <row r="4" spans="1:2" x14ac:dyDescent="0.15">
      <c r="A4" s="7" t="s">
        <v>72</v>
      </c>
      <c r="B4" s="7" t="s">
        <v>73</v>
      </c>
    </row>
    <row r="5" spans="1:2" x14ac:dyDescent="0.15">
      <c r="A5" s="7" t="s">
        <v>74</v>
      </c>
      <c r="B5" s="7" t="s">
        <v>75</v>
      </c>
    </row>
    <row r="6" spans="1:2" x14ac:dyDescent="0.15">
      <c r="A6" s="7" t="s">
        <v>76</v>
      </c>
      <c r="B6" s="7" t="s">
        <v>77</v>
      </c>
    </row>
    <row r="7" spans="1:2" x14ac:dyDescent="0.15">
      <c r="A7" s="7" t="s">
        <v>78</v>
      </c>
      <c r="B7" s="7" t="s">
        <v>79</v>
      </c>
    </row>
    <row r="8" spans="1:2" x14ac:dyDescent="0.15">
      <c r="A8" s="7" t="s">
        <v>80</v>
      </c>
      <c r="B8" s="7" t="s">
        <v>81</v>
      </c>
    </row>
    <row r="9" spans="1:2" x14ac:dyDescent="0.15">
      <c r="A9" s="7" t="s">
        <v>82</v>
      </c>
      <c r="B9" s="7" t="s">
        <v>83</v>
      </c>
    </row>
    <row r="10" spans="1:2" x14ac:dyDescent="0.15">
      <c r="A10" s="7" t="s">
        <v>84</v>
      </c>
      <c r="B10" s="7" t="s">
        <v>85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請求書完成見本</vt:lpstr>
      <vt:lpstr>商品一覧</vt:lpstr>
      <vt:lpstr>顧客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日本パソコン普及協会</dc:creator>
  <cp:lastModifiedBy>株式会社　チアリー教務部</cp:lastModifiedBy>
  <dcterms:created xsi:type="dcterms:W3CDTF">2013-09-04T07:30:14Z</dcterms:created>
  <dcterms:modified xsi:type="dcterms:W3CDTF">2013-11-06T05:07:51Z</dcterms:modified>
</cp:coreProperties>
</file>