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activeTab="2"/>
  </bookViews>
  <sheets>
    <sheet name="顧客マスタ" sheetId="6" r:id="rId1"/>
    <sheet name="商品マスタ" sheetId="5" r:id="rId2"/>
    <sheet name="請求書" sheetId="1" r:id="rId3"/>
    <sheet name="Sheet2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B20" i="1" l="1"/>
  <c r="F12" i="1"/>
  <c r="A6" i="1"/>
  <c r="F22" i="1" l="1"/>
  <c r="F23" i="1"/>
  <c r="F24" i="1"/>
  <c r="F25" i="1"/>
  <c r="F26" i="1"/>
  <c r="F27" i="1"/>
  <c r="F28" i="1"/>
  <c r="F29" i="1"/>
  <c r="D21" i="1"/>
  <c r="F21" i="1" s="1"/>
  <c r="D22" i="1"/>
  <c r="D23" i="1"/>
  <c r="D24" i="1"/>
  <c r="D25" i="1"/>
  <c r="D26" i="1"/>
  <c r="D27" i="1"/>
  <c r="D28" i="1"/>
  <c r="D29" i="1"/>
  <c r="B21" i="1"/>
  <c r="B22" i="1"/>
  <c r="B23" i="1"/>
  <c r="B24" i="1"/>
  <c r="B25" i="1"/>
  <c r="B26" i="1"/>
  <c r="B27" i="1"/>
  <c r="B28" i="1"/>
  <c r="B29" i="1"/>
  <c r="D20" i="1"/>
  <c r="F20" i="1" s="1"/>
  <c r="F30" i="1" l="1"/>
  <c r="F32" i="1" s="1"/>
  <c r="F5" i="1"/>
  <c r="F4" i="1"/>
  <c r="F33" i="1" l="1"/>
  <c r="C17" i="1" s="1"/>
  <c r="D17" i="1" l="1"/>
  <c r="E17" i="1"/>
</calcChain>
</file>

<file path=xl/sharedStrings.xml><?xml version="1.0" encoding="utf-8"?>
<sst xmlns="http://schemas.openxmlformats.org/spreadsheetml/2006/main" count="258" uniqueCount="201">
  <si>
    <t>ご請求書</t>
    <rPh sb="1" eb="4">
      <t>セイキュウショ</t>
    </rPh>
    <phoneticPr fontId="1"/>
  </si>
  <si>
    <t>ご請求日</t>
    <rPh sb="1" eb="4">
      <t>セイキュウビ</t>
    </rPh>
    <phoneticPr fontId="1"/>
  </si>
  <si>
    <t>お支払期限</t>
    <rPh sb="1" eb="3">
      <t>シハライ</t>
    </rPh>
    <rPh sb="3" eb="5">
      <t>キゲン</t>
    </rPh>
    <phoneticPr fontId="1"/>
  </si>
  <si>
    <t>市民商事株式会社</t>
    <rPh sb="0" eb="2">
      <t>シミン</t>
    </rPh>
    <rPh sb="2" eb="4">
      <t>ショウジ</t>
    </rPh>
    <rPh sb="4" eb="8">
      <t>カブシキガイシャ</t>
    </rPh>
    <phoneticPr fontId="1"/>
  </si>
  <si>
    <t>東京都新宿区西新宿3丁目5-6-1</t>
    <rPh sb="0" eb="3">
      <t>トウキョウト</t>
    </rPh>
    <rPh sb="3" eb="6">
      <t>シンジュクク</t>
    </rPh>
    <rPh sb="6" eb="9">
      <t>ニシシンジュク</t>
    </rPh>
    <rPh sb="10" eb="12">
      <t>チョウメ</t>
    </rPh>
    <phoneticPr fontId="1"/>
  </si>
  <si>
    <t>電話番号</t>
    <rPh sb="0" eb="2">
      <t>デンワ</t>
    </rPh>
    <rPh sb="2" eb="4">
      <t>バンゴウ</t>
    </rPh>
    <phoneticPr fontId="1"/>
  </si>
  <si>
    <t>ＦＡＸ</t>
    <phoneticPr fontId="1"/>
  </si>
  <si>
    <t>03-0000-0000</t>
    <phoneticPr fontId="1"/>
  </si>
  <si>
    <t>いつもお世話になっております。</t>
  </si>
  <si>
    <t>下記の件につきましてご請求いたします。</t>
  </si>
  <si>
    <t>よろしくご査収くださいますようお願い申し上げます。</t>
  </si>
  <si>
    <t>御中</t>
    <rPh sb="0" eb="2">
      <t>オンチュウ</t>
    </rPh>
    <phoneticPr fontId="1"/>
  </si>
  <si>
    <t>お客様コード</t>
    <rPh sb="1" eb="3">
      <t>キャクサマ</t>
    </rPh>
    <phoneticPr fontId="1"/>
  </si>
  <si>
    <t>担当者</t>
    <rPh sb="0" eb="3">
      <t>タントウシャ</t>
    </rPh>
    <phoneticPr fontId="1"/>
  </si>
  <si>
    <t>ご請求金額</t>
    <rPh sb="1" eb="3">
      <t>セイキュウ</t>
    </rPh>
    <rPh sb="3" eb="5">
      <t>キンガク</t>
    </rPh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</si>
  <si>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</si>
  <si>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</si>
  <si>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</si>
  <si>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</si>
  <si>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</si>
  <si>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</si>
  <si>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お値引</t>
    <rPh sb="1" eb="3">
      <t>ネビキ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</si>
  <si>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</si>
  <si>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</si>
  <si>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承認</t>
    <rPh sb="0" eb="2">
      <t>ショウニン</t>
    </rPh>
    <phoneticPr fontId="1"/>
  </si>
  <si>
    <t>商品コード</t>
    <rPh sb="0" eb="2">
      <t>ショウヒン</t>
    </rPh>
    <phoneticPr fontId="6"/>
  </si>
  <si>
    <t>商品名</t>
    <rPh sb="0" eb="3">
      <t>ショウヒンメイ</t>
    </rPh>
    <phoneticPr fontId="6"/>
  </si>
  <si>
    <t>単価</t>
    <rPh sb="0" eb="2">
      <t>タンカ</t>
    </rPh>
    <phoneticPr fontId="6"/>
  </si>
  <si>
    <t>A001</t>
    <phoneticPr fontId="6"/>
  </si>
  <si>
    <t>冷蔵庫</t>
    <rPh sb="0" eb="3">
      <t>レイゾウコ</t>
    </rPh>
    <phoneticPr fontId="6"/>
  </si>
  <si>
    <t>A002</t>
  </si>
  <si>
    <t>電子レンジ</t>
    <rPh sb="0" eb="2">
      <t>デンシ</t>
    </rPh>
    <phoneticPr fontId="6"/>
  </si>
  <si>
    <t>A003</t>
  </si>
  <si>
    <t>オーブントースター</t>
    <phoneticPr fontId="6"/>
  </si>
  <si>
    <t>A004</t>
  </si>
  <si>
    <t>フードプロセッサ</t>
    <phoneticPr fontId="6"/>
  </si>
  <si>
    <t>A005</t>
  </si>
  <si>
    <t>コーヒーメーカー</t>
    <phoneticPr fontId="6"/>
  </si>
  <si>
    <t>A006</t>
  </si>
  <si>
    <t>ＩＨヒーター</t>
    <phoneticPr fontId="6"/>
  </si>
  <si>
    <t>A007</t>
  </si>
  <si>
    <t>炊飯器</t>
    <rPh sb="0" eb="3">
      <t>スイハンキ</t>
    </rPh>
    <phoneticPr fontId="6"/>
  </si>
  <si>
    <t>A008</t>
  </si>
  <si>
    <t>食器乾燥機</t>
    <rPh sb="0" eb="2">
      <t>ショッキ</t>
    </rPh>
    <rPh sb="2" eb="5">
      <t>カンソウキ</t>
    </rPh>
    <phoneticPr fontId="6"/>
  </si>
  <si>
    <t>A009</t>
  </si>
  <si>
    <t>洗濯機</t>
    <rPh sb="0" eb="3">
      <t>センタッキ</t>
    </rPh>
    <phoneticPr fontId="6"/>
  </si>
  <si>
    <t>A010</t>
  </si>
  <si>
    <t>乾燥機</t>
    <rPh sb="0" eb="3">
      <t>カンソウキ</t>
    </rPh>
    <phoneticPr fontId="6"/>
  </si>
  <si>
    <t>A011</t>
  </si>
  <si>
    <t>掃除機</t>
    <rPh sb="0" eb="3">
      <t>ソウジキ</t>
    </rPh>
    <phoneticPr fontId="6"/>
  </si>
  <si>
    <t>A012</t>
  </si>
  <si>
    <t>エアコン</t>
    <phoneticPr fontId="6"/>
  </si>
  <si>
    <t>A013</t>
  </si>
  <si>
    <t>空気清浄機</t>
    <rPh sb="0" eb="2">
      <t>クウキ</t>
    </rPh>
    <rPh sb="2" eb="5">
      <t>セイジョウキ</t>
    </rPh>
    <phoneticPr fontId="6"/>
  </si>
  <si>
    <t>A014</t>
  </si>
  <si>
    <t>除湿器</t>
    <rPh sb="0" eb="3">
      <t>ジョシツキ</t>
    </rPh>
    <phoneticPr fontId="6"/>
  </si>
  <si>
    <t>A015</t>
  </si>
  <si>
    <t>ハロゲンヒーター</t>
    <phoneticPr fontId="6"/>
  </si>
  <si>
    <t>A016</t>
  </si>
  <si>
    <t>扇風機</t>
    <rPh sb="0" eb="3">
      <t>センプウキ</t>
    </rPh>
    <phoneticPr fontId="6"/>
  </si>
  <si>
    <t>A017</t>
  </si>
  <si>
    <t>石油ファンヒーター</t>
    <rPh sb="0" eb="2">
      <t>セキユ</t>
    </rPh>
    <phoneticPr fontId="6"/>
  </si>
  <si>
    <t>A018</t>
  </si>
  <si>
    <t>シェーバー</t>
    <phoneticPr fontId="6"/>
  </si>
  <si>
    <t>A019</t>
  </si>
  <si>
    <t>ドライヤー</t>
    <phoneticPr fontId="6"/>
  </si>
  <si>
    <t>A020</t>
  </si>
  <si>
    <t>電動歯ブラシ</t>
    <rPh sb="0" eb="2">
      <t>デンドウ</t>
    </rPh>
    <rPh sb="2" eb="3">
      <t>ハ</t>
    </rPh>
    <phoneticPr fontId="6"/>
  </si>
  <si>
    <t>顧客コード</t>
    <rPh sb="0" eb="2">
      <t>コキャク</t>
    </rPh>
    <phoneticPr fontId="6"/>
  </si>
  <si>
    <t>顧客名</t>
    <rPh sb="0" eb="2">
      <t>コキャク</t>
    </rPh>
    <rPh sb="2" eb="3">
      <t>メイ</t>
    </rPh>
    <phoneticPr fontId="6"/>
  </si>
  <si>
    <t>営業担当</t>
    <rPh sb="0" eb="2">
      <t>エイギョウ</t>
    </rPh>
    <rPh sb="2" eb="4">
      <t>タントウ</t>
    </rPh>
    <phoneticPr fontId="6"/>
  </si>
  <si>
    <t>C001</t>
    <phoneticPr fontId="6"/>
  </si>
  <si>
    <t>アールデータ　株式会社</t>
    <phoneticPr fontId="6"/>
  </si>
  <si>
    <t>竹村</t>
    <rPh sb="0" eb="2">
      <t>タケムラ</t>
    </rPh>
    <phoneticPr fontId="6"/>
  </si>
  <si>
    <t>C002</t>
    <phoneticPr fontId="6"/>
  </si>
  <si>
    <t>愛知セラミックス山梨工場</t>
    <rPh sb="0" eb="2">
      <t>アイチ</t>
    </rPh>
    <phoneticPr fontId="6"/>
  </si>
  <si>
    <t>大沢</t>
  </si>
  <si>
    <t>C003</t>
    <phoneticPr fontId="6"/>
  </si>
  <si>
    <t>アガタサービス　株式会社</t>
    <phoneticPr fontId="6"/>
  </si>
  <si>
    <t>田中</t>
    <rPh sb="0" eb="2">
      <t>タナカ</t>
    </rPh>
    <phoneticPr fontId="6"/>
  </si>
  <si>
    <t>C004</t>
    <phoneticPr fontId="6"/>
  </si>
  <si>
    <t>アライアンス　株式会社</t>
    <phoneticPr fontId="6"/>
  </si>
  <si>
    <t>佐藤</t>
    <rPh sb="0" eb="2">
      <t>サトウ</t>
    </rPh>
    <phoneticPr fontId="6"/>
  </si>
  <si>
    <t>C005</t>
    <phoneticPr fontId="6"/>
  </si>
  <si>
    <t>アリスジャパン</t>
    <phoneticPr fontId="6"/>
  </si>
  <si>
    <t>C006</t>
    <phoneticPr fontId="6"/>
  </si>
  <si>
    <t>アルペイン　株式会社</t>
    <phoneticPr fontId="6"/>
  </si>
  <si>
    <t>山本</t>
    <rPh sb="0" eb="2">
      <t>ヤマモト</t>
    </rPh>
    <phoneticPr fontId="6"/>
  </si>
  <si>
    <t>C007</t>
    <phoneticPr fontId="6"/>
  </si>
  <si>
    <t>アンテロープ　株式会社</t>
    <phoneticPr fontId="6"/>
  </si>
  <si>
    <t>C008</t>
    <phoneticPr fontId="6"/>
  </si>
  <si>
    <t>イー・エム　株式会社</t>
    <phoneticPr fontId="6"/>
  </si>
  <si>
    <t>C009</t>
    <phoneticPr fontId="6"/>
  </si>
  <si>
    <t>インテック　株式会社</t>
    <phoneticPr fontId="6"/>
  </si>
  <si>
    <t>C010</t>
    <phoneticPr fontId="6"/>
  </si>
  <si>
    <t>エクソン生命保険　株式会社</t>
    <phoneticPr fontId="6"/>
  </si>
  <si>
    <t>C011</t>
    <phoneticPr fontId="6"/>
  </si>
  <si>
    <t>エスケー　株式会社</t>
    <phoneticPr fontId="6"/>
  </si>
  <si>
    <t>C012</t>
    <phoneticPr fontId="6"/>
  </si>
  <si>
    <t>エスシービジネスサポート　株式会社</t>
    <phoneticPr fontId="6"/>
  </si>
  <si>
    <t>C013</t>
    <phoneticPr fontId="6"/>
  </si>
  <si>
    <t>エディー・ジャパン株式会社</t>
    <phoneticPr fontId="6"/>
  </si>
  <si>
    <t>C014</t>
  </si>
  <si>
    <t>エヌシー・ソフト株式会社　</t>
    <phoneticPr fontId="6"/>
  </si>
  <si>
    <t>C015</t>
  </si>
  <si>
    <t>エヌティーファネットシステムズ　株式会社</t>
    <phoneticPr fontId="6"/>
  </si>
  <si>
    <t>C016</t>
  </si>
  <si>
    <t>エヌティーリース　株式会社</t>
    <phoneticPr fontId="6"/>
  </si>
  <si>
    <t>C017</t>
  </si>
  <si>
    <t>大山プリンター　株式会社</t>
    <rPh sb="0" eb="2">
      <t>オオヤマ</t>
    </rPh>
    <phoneticPr fontId="6"/>
  </si>
  <si>
    <t>C018</t>
  </si>
  <si>
    <t>サメイズム　株式会社</t>
    <phoneticPr fontId="6"/>
  </si>
  <si>
    <t>C019</t>
  </si>
  <si>
    <t>シーティアイ　株式会社</t>
    <phoneticPr fontId="6"/>
  </si>
  <si>
    <t>C020</t>
  </si>
  <si>
    <t>田中産業　株式会社</t>
    <rPh sb="0" eb="2">
      <t>タナカ</t>
    </rPh>
    <rPh sb="2" eb="4">
      <t>サンギョウ</t>
    </rPh>
    <phoneticPr fontId="6"/>
  </si>
  <si>
    <t>C021</t>
  </si>
  <si>
    <t>日本計測　株式会社</t>
    <rPh sb="0" eb="2">
      <t>ニホン</t>
    </rPh>
    <rPh sb="2" eb="4">
      <t>ケイソク</t>
    </rPh>
    <phoneticPr fontId="6"/>
  </si>
  <si>
    <t>C022</t>
  </si>
  <si>
    <t>ミンテル　株式会社</t>
    <phoneticPr fontId="6"/>
  </si>
  <si>
    <t>C023</t>
  </si>
  <si>
    <t>リオン　株式会社</t>
    <phoneticPr fontId="6"/>
  </si>
  <si>
    <t>C024</t>
  </si>
  <si>
    <t>安全遊具　株式会社</t>
    <rPh sb="2" eb="4">
      <t>ユウグ</t>
    </rPh>
    <phoneticPr fontId="6"/>
  </si>
  <si>
    <t>C025</t>
  </si>
  <si>
    <t>株式会社　エクスコミュニケーションズ</t>
    <phoneticPr fontId="6"/>
  </si>
  <si>
    <t>C026</t>
  </si>
  <si>
    <t>株式会社　京神</t>
    <rPh sb="5" eb="7">
      <t>ケイシン</t>
    </rPh>
    <phoneticPr fontId="6"/>
  </si>
  <si>
    <t>C027</t>
  </si>
  <si>
    <t>株式会社　岩城ハウス</t>
    <phoneticPr fontId="6"/>
  </si>
  <si>
    <t>C028</t>
  </si>
  <si>
    <t>株式会社　飯田興業</t>
    <rPh sb="7" eb="9">
      <t>コウギョウ</t>
    </rPh>
    <phoneticPr fontId="6"/>
  </si>
  <si>
    <t>C029</t>
  </si>
  <si>
    <t>株式会社 イーブックス</t>
    <phoneticPr fontId="6"/>
  </si>
  <si>
    <t>C030</t>
  </si>
  <si>
    <t>株式会社 エフネット</t>
    <phoneticPr fontId="6"/>
  </si>
  <si>
    <t>C031</t>
  </si>
  <si>
    <t>株式会社 今井給食</t>
    <phoneticPr fontId="6"/>
  </si>
  <si>
    <t>C032</t>
  </si>
  <si>
    <t>株式会社　Mカンパニー</t>
    <phoneticPr fontId="6"/>
  </si>
  <si>
    <t>C033</t>
  </si>
  <si>
    <t>株式会社　Mメディカル</t>
    <phoneticPr fontId="6"/>
  </si>
  <si>
    <t>C034</t>
  </si>
  <si>
    <t>株式会社　NTデータベルSCMソリューションズ</t>
    <phoneticPr fontId="6"/>
  </si>
  <si>
    <t>C035</t>
  </si>
  <si>
    <t>株式会社　アーク都市計画</t>
    <rPh sb="10" eb="12">
      <t>ケイカク</t>
    </rPh>
    <phoneticPr fontId="6"/>
  </si>
  <si>
    <t>C036</t>
  </si>
  <si>
    <t>株式会社　アール・シー</t>
    <phoneticPr fontId="6"/>
  </si>
  <si>
    <t>C037</t>
  </si>
  <si>
    <t>株式会社　アール・シー・シー　</t>
    <phoneticPr fontId="6"/>
  </si>
  <si>
    <t>C038</t>
  </si>
  <si>
    <t>株式会社　アールエル</t>
    <phoneticPr fontId="6"/>
  </si>
  <si>
    <t>C039</t>
  </si>
  <si>
    <t>株式会社　アドバンスト</t>
    <phoneticPr fontId="6"/>
  </si>
  <si>
    <t>C040</t>
  </si>
  <si>
    <t>株式会社　アバレルテック</t>
    <phoneticPr fontId="6"/>
  </si>
  <si>
    <t>C041</t>
  </si>
  <si>
    <t>株式会社　アマヤ</t>
    <phoneticPr fontId="6"/>
  </si>
  <si>
    <t>C042</t>
  </si>
  <si>
    <t>株式会社　アリストテクノロジー</t>
    <phoneticPr fontId="6"/>
  </si>
  <si>
    <t>C043</t>
  </si>
  <si>
    <t>株式会社　アルガード</t>
    <phoneticPr fontId="6"/>
  </si>
  <si>
    <t>C044</t>
  </si>
  <si>
    <t>株式会社　イーステム</t>
    <phoneticPr fontId="6"/>
  </si>
  <si>
    <t>C045</t>
  </si>
  <si>
    <t>株式会社　イクス</t>
    <phoneticPr fontId="6"/>
  </si>
  <si>
    <t>C046</t>
  </si>
  <si>
    <t>株式会社　イマス</t>
    <phoneticPr fontId="6"/>
  </si>
  <si>
    <t>C047</t>
  </si>
  <si>
    <t>株式会社　インテリア大阪</t>
    <rPh sb="10" eb="12">
      <t>オオサカ</t>
    </rPh>
    <phoneticPr fontId="6"/>
  </si>
  <si>
    <t>C048</t>
  </si>
  <si>
    <t>株式会社　インプラント</t>
    <phoneticPr fontId="6"/>
  </si>
  <si>
    <t>C049</t>
  </si>
  <si>
    <t>株式会社　エイエスエス</t>
    <phoneticPr fontId="6"/>
  </si>
  <si>
    <t>C050</t>
  </si>
  <si>
    <t>株式会社　エスケイホーム</t>
    <phoneticPr fontId="6"/>
  </si>
  <si>
    <t>C051</t>
  </si>
  <si>
    <t>株式会社　エニシング</t>
    <phoneticPr fontId="6"/>
  </si>
  <si>
    <t>C052</t>
  </si>
  <si>
    <t>株式会社　エメロン</t>
    <phoneticPr fontId="6"/>
  </si>
  <si>
    <t>C053</t>
  </si>
  <si>
    <t>株式会社　スパシオコンサルタント</t>
    <phoneticPr fontId="6"/>
  </si>
  <si>
    <t>C054</t>
  </si>
  <si>
    <t>株式会社　ダブリュエィソフトウェア</t>
    <phoneticPr fontId="6"/>
  </si>
  <si>
    <t>C055</t>
  </si>
  <si>
    <t>株式会社　データ中国</t>
    <phoneticPr fontId="6"/>
  </si>
  <si>
    <t>大沢</t>
    <phoneticPr fontId="6"/>
  </si>
  <si>
    <t>C056</t>
  </si>
  <si>
    <t>株式会社　ビンテージリサーチ</t>
    <phoneticPr fontId="6"/>
  </si>
  <si>
    <t>C057</t>
  </si>
  <si>
    <t>株式会社　平和システムマネジメント</t>
    <rPh sb="5" eb="7">
      <t>ヘイワ</t>
    </rPh>
    <phoneticPr fontId="6"/>
  </si>
  <si>
    <t>C058</t>
  </si>
  <si>
    <t>株式会社　リンクスエンジニアリングサービス</t>
    <phoneticPr fontId="6"/>
  </si>
  <si>
    <t>C059</t>
  </si>
  <si>
    <t>株式会社　一光</t>
    <rPh sb="6" eb="7">
      <t>ヒカリ</t>
    </rPh>
    <phoneticPr fontId="6"/>
  </si>
  <si>
    <t>C060</t>
  </si>
  <si>
    <t>岩木製菓　株式会社</t>
    <rPh sb="1" eb="2">
      <t>キ</t>
    </rPh>
    <phoneticPr fontId="6"/>
  </si>
  <si>
    <t>C061</t>
  </si>
  <si>
    <t>石原ゴム工業　株式会社</t>
    <rPh sb="1" eb="2">
      <t>ハラ</t>
    </rPh>
    <phoneticPr fontId="6"/>
  </si>
  <si>
    <t>C062</t>
  </si>
  <si>
    <t>有富設計　株式会社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</si>
</sst>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8" formatCode="yyyy&quot;年&quot;m&quot;月&quot;d&quot;日&quot;;@"/>
    <numFmt numFmtId="179" formatCode="&quot;¥&quot;#,##0;[Red]&quot;¥&quot;#,##0"/>
    <numFmt numFmtId="181" formatCode="&quot;¥&quot;\-###,###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28"/>
      <color theme="1"/>
      <name val="ＭＳ Ｐゴシック"/>
      <family val="2"/>
      <charset val="128"/>
      <scheme val="minor"/>
    </font>
    <font>
      <u/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5" fillId="0" borderId="0" xfId="2" applyAlignment="1">
      <alignment horizontal="center" vertical="center"/>
    </xf>
    <xf numFmtId="0" fontId="5" fillId="0" borderId="0" xfId="2">
      <alignment vertical="center"/>
    </xf>
    <xf numFmtId="0" fontId="5" fillId="0" borderId="0" xfId="2" applyProtection="1">
      <alignment vertical="center"/>
      <protection locked="0"/>
    </xf>
    <xf numFmtId="38" fontId="0" fillId="0" borderId="0" xfId="1" applyFont="1">
      <alignment vertical="center"/>
    </xf>
    <xf numFmtId="0" fontId="0" fillId="0" borderId="2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6" fontId="0" fillId="0" borderId="2" xfId="3" applyFont="1" applyBorder="1">
      <alignment vertical="center"/>
    </xf>
    <xf numFmtId="0" fontId="8" fillId="0" borderId="1" xfId="0" applyFont="1" applyBorder="1" applyAlignment="1">
      <alignment horizontal="center" shrinkToFit="1"/>
    </xf>
    <xf numFmtId="0" fontId="0" fillId="0" borderId="0" xfId="0" applyAlignment="1"/>
    <xf numFmtId="6" fontId="9" fillId="0" borderId="2" xfId="3" applyFont="1" applyBorder="1">
      <alignment vertical="center"/>
    </xf>
    <xf numFmtId="178" fontId="0" fillId="0" borderId="0" xfId="0" applyNumberFormat="1">
      <alignment vertical="center"/>
    </xf>
    <xf numFmtId="181" fontId="0" fillId="0" borderId="0" xfId="3" applyNumberFormat="1" applyFo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0" fontId="7" fillId="0" borderId="0" xfId="0" applyFont="1">
      <alignment vertical="center"/>
    </xf>
    <xf numFmtId="179" fontId="7" fillId="0" borderId="2" xfId="3" applyNumberFormat="1" applyFont="1" applyBorder="1" applyProtection="1">
      <alignment vertical="center"/>
      <protection locked="0"/>
    </xf>
  </cellXfs>
  <cellStyles count="4">
    <cellStyle name="桁区切り" xfId="1" builtinId="6"/>
    <cellStyle name="通貨" xfId="3" builtinId="7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35</xdr:row>
      <xdr:rowOff>19050</xdr:rowOff>
    </xdr:from>
    <xdr:to>
      <xdr:col>3</xdr:col>
      <xdr:colOff>666750</xdr:colOff>
      <xdr:row>41</xdr:row>
      <xdr:rowOff>38100</xdr:rowOff>
    </xdr:to>
    <xdr:sp macro="" textlink="">
      <xdr:nvSpPr>
        <xdr:cNvPr id="2" name="正方形/長方形 1"/>
        <xdr:cNvSpPr/>
      </xdr:nvSpPr>
      <xdr:spPr>
        <a:xfrm>
          <a:off x="2476500" y="8858250"/>
          <a:ext cx="1047750" cy="104775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800100</xdr:colOff>
      <xdr:row>35</xdr:row>
      <xdr:rowOff>19050</xdr:rowOff>
    </xdr:from>
    <xdr:to>
      <xdr:col>4</xdr:col>
      <xdr:colOff>895350</xdr:colOff>
      <xdr:row>41</xdr:row>
      <xdr:rowOff>38100</xdr:rowOff>
    </xdr:to>
    <xdr:sp macro="" textlink="">
      <xdr:nvSpPr>
        <xdr:cNvPr id="4" name="正方形/長方形 3"/>
        <xdr:cNvSpPr/>
      </xdr:nvSpPr>
      <xdr:spPr>
        <a:xfrm>
          <a:off x="3657600" y="8858250"/>
          <a:ext cx="1047750" cy="104775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76200</xdr:colOff>
      <xdr:row>35</xdr:row>
      <xdr:rowOff>19050</xdr:rowOff>
    </xdr:from>
    <xdr:to>
      <xdr:col>5</xdr:col>
      <xdr:colOff>1123950</xdr:colOff>
      <xdr:row>41</xdr:row>
      <xdr:rowOff>38100</xdr:rowOff>
    </xdr:to>
    <xdr:sp macro="" textlink="">
      <xdr:nvSpPr>
        <xdr:cNvPr id="6" name="正方形/長方形 5"/>
        <xdr:cNvSpPr/>
      </xdr:nvSpPr>
      <xdr:spPr>
        <a:xfrm>
          <a:off x="4838700" y="8858250"/>
          <a:ext cx="1047750" cy="104775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opLeftCell="A34" workbookViewId="0"/>
  </sheetViews>
  <sheetFormatPr defaultRowHeight="13.5"/>
  <cols>
    <col min="1" max="1" width="9" style="4"/>
    <col min="2" max="2" width="39.375" style="4" customWidth="1"/>
    <col min="3" max="16384" width="9" style="4"/>
  </cols>
  <sheetData>
    <row r="1" spans="1:3">
      <c r="A1" s="3" t="s">
        <v>68</v>
      </c>
      <c r="B1" s="3" t="s">
        <v>69</v>
      </c>
      <c r="C1" s="3" t="s">
        <v>70</v>
      </c>
    </row>
    <row r="2" spans="1:3">
      <c r="A2" s="4" t="s">
        <v>71</v>
      </c>
      <c r="B2" s="4" t="s">
        <v>72</v>
      </c>
      <c r="C2" s="4" t="s">
        <v>73</v>
      </c>
    </row>
    <row r="3" spans="1:3">
      <c r="A3" s="4" t="s">
        <v>74</v>
      </c>
      <c r="B3" s="4" t="s">
        <v>75</v>
      </c>
      <c r="C3" s="4" t="s">
        <v>76</v>
      </c>
    </row>
    <row r="4" spans="1:3">
      <c r="A4" s="4" t="s">
        <v>77</v>
      </c>
      <c r="B4" s="4" t="s">
        <v>78</v>
      </c>
      <c r="C4" s="4" t="s">
        <v>79</v>
      </c>
    </row>
    <row r="5" spans="1:3">
      <c r="A5" s="4" t="s">
        <v>80</v>
      </c>
      <c r="B5" s="4" t="s">
        <v>81</v>
      </c>
      <c r="C5" s="4" t="s">
        <v>82</v>
      </c>
    </row>
    <row r="6" spans="1:3">
      <c r="A6" s="4" t="s">
        <v>83</v>
      </c>
      <c r="B6" s="4" t="s">
        <v>84</v>
      </c>
      <c r="C6" s="4" t="s">
        <v>79</v>
      </c>
    </row>
    <row r="7" spans="1:3">
      <c r="A7" s="4" t="s">
        <v>85</v>
      </c>
      <c r="B7" s="4" t="s">
        <v>86</v>
      </c>
      <c r="C7" s="4" t="s">
        <v>87</v>
      </c>
    </row>
    <row r="8" spans="1:3">
      <c r="A8" s="4" t="s">
        <v>88</v>
      </c>
      <c r="B8" s="4" t="s">
        <v>89</v>
      </c>
      <c r="C8" s="4" t="s">
        <v>79</v>
      </c>
    </row>
    <row r="9" spans="1:3">
      <c r="A9" s="4" t="s">
        <v>90</v>
      </c>
      <c r="B9" s="4" t="s">
        <v>91</v>
      </c>
      <c r="C9" s="4" t="s">
        <v>79</v>
      </c>
    </row>
    <row r="10" spans="1:3">
      <c r="A10" s="4" t="s">
        <v>92</v>
      </c>
      <c r="B10" s="4" t="s">
        <v>93</v>
      </c>
      <c r="C10" s="4" t="s">
        <v>87</v>
      </c>
    </row>
    <row r="11" spans="1:3">
      <c r="A11" s="4" t="s">
        <v>94</v>
      </c>
      <c r="B11" s="4" t="s">
        <v>95</v>
      </c>
      <c r="C11" s="4" t="s">
        <v>82</v>
      </c>
    </row>
    <row r="12" spans="1:3">
      <c r="A12" s="4" t="s">
        <v>96</v>
      </c>
      <c r="B12" s="4" t="s">
        <v>97</v>
      </c>
      <c r="C12" s="4" t="s">
        <v>87</v>
      </c>
    </row>
    <row r="13" spans="1:3">
      <c r="A13" s="4" t="s">
        <v>98</v>
      </c>
      <c r="B13" s="4" t="s">
        <v>99</v>
      </c>
      <c r="C13" s="4" t="s">
        <v>79</v>
      </c>
    </row>
    <row r="14" spans="1:3">
      <c r="A14" s="4" t="s">
        <v>100</v>
      </c>
      <c r="B14" s="4" t="s">
        <v>101</v>
      </c>
      <c r="C14" s="4" t="s">
        <v>82</v>
      </c>
    </row>
    <row r="15" spans="1:3">
      <c r="A15" s="4" t="s">
        <v>102</v>
      </c>
      <c r="B15" s="4" t="s">
        <v>103</v>
      </c>
      <c r="C15" s="4" t="s">
        <v>73</v>
      </c>
    </row>
    <row r="16" spans="1:3">
      <c r="A16" s="4" t="s">
        <v>104</v>
      </c>
      <c r="B16" s="4" t="s">
        <v>105</v>
      </c>
      <c r="C16" s="4" t="s">
        <v>79</v>
      </c>
    </row>
    <row r="17" spans="1:3">
      <c r="A17" s="4" t="s">
        <v>106</v>
      </c>
      <c r="B17" s="4" t="s">
        <v>107</v>
      </c>
      <c r="C17" s="4" t="s">
        <v>79</v>
      </c>
    </row>
    <row r="18" spans="1:3">
      <c r="A18" s="4" t="s">
        <v>108</v>
      </c>
      <c r="B18" s="4" t="s">
        <v>109</v>
      </c>
      <c r="C18" s="4" t="s">
        <v>73</v>
      </c>
    </row>
    <row r="19" spans="1:3">
      <c r="A19" s="4" t="s">
        <v>110</v>
      </c>
      <c r="B19" s="4" t="s">
        <v>111</v>
      </c>
      <c r="C19" s="4" t="s">
        <v>79</v>
      </c>
    </row>
    <row r="20" spans="1:3">
      <c r="A20" s="4" t="s">
        <v>112</v>
      </c>
      <c r="B20" s="4" t="s">
        <v>113</v>
      </c>
      <c r="C20" s="4" t="s">
        <v>82</v>
      </c>
    </row>
    <row r="21" spans="1:3">
      <c r="A21" s="4" t="s">
        <v>114</v>
      </c>
      <c r="B21" s="4" t="s">
        <v>115</v>
      </c>
      <c r="C21" s="4" t="s">
        <v>87</v>
      </c>
    </row>
    <row r="22" spans="1:3">
      <c r="A22" s="4" t="s">
        <v>116</v>
      </c>
      <c r="B22" s="4" t="s">
        <v>117</v>
      </c>
      <c r="C22" s="4" t="s">
        <v>79</v>
      </c>
    </row>
    <row r="23" spans="1:3">
      <c r="A23" s="4" t="s">
        <v>118</v>
      </c>
      <c r="B23" s="4" t="s">
        <v>119</v>
      </c>
      <c r="C23" s="4" t="s">
        <v>87</v>
      </c>
    </row>
    <row r="24" spans="1:3">
      <c r="A24" s="4" t="s">
        <v>120</v>
      </c>
      <c r="B24" s="4" t="s">
        <v>121</v>
      </c>
      <c r="C24" s="4" t="s">
        <v>79</v>
      </c>
    </row>
    <row r="25" spans="1:3">
      <c r="A25" s="4" t="s">
        <v>122</v>
      </c>
      <c r="B25" s="4" t="s">
        <v>123</v>
      </c>
      <c r="C25" s="4" t="s">
        <v>79</v>
      </c>
    </row>
    <row r="26" spans="1:3">
      <c r="A26" s="4" t="s">
        <v>124</v>
      </c>
      <c r="B26" s="4" t="s">
        <v>125</v>
      </c>
      <c r="C26" s="4" t="s">
        <v>82</v>
      </c>
    </row>
    <row r="27" spans="1:3">
      <c r="A27" s="4" t="s">
        <v>126</v>
      </c>
      <c r="B27" s="4" t="s">
        <v>127</v>
      </c>
      <c r="C27" s="4" t="s">
        <v>82</v>
      </c>
    </row>
    <row r="28" spans="1:3">
      <c r="A28" s="4" t="s">
        <v>128</v>
      </c>
      <c r="B28" s="4" t="s">
        <v>129</v>
      </c>
      <c r="C28" s="4" t="s">
        <v>87</v>
      </c>
    </row>
    <row r="29" spans="1:3">
      <c r="A29" s="4" t="s">
        <v>130</v>
      </c>
      <c r="B29" s="4" t="s">
        <v>131</v>
      </c>
      <c r="C29" s="4" t="s">
        <v>79</v>
      </c>
    </row>
    <row r="30" spans="1:3">
      <c r="A30" s="4" t="s">
        <v>132</v>
      </c>
      <c r="B30" s="4" t="s">
        <v>133</v>
      </c>
      <c r="C30" s="4" t="s">
        <v>79</v>
      </c>
    </row>
    <row r="31" spans="1:3">
      <c r="A31" s="4" t="s">
        <v>134</v>
      </c>
      <c r="B31" s="4" t="s">
        <v>135</v>
      </c>
      <c r="C31" s="4" t="s">
        <v>73</v>
      </c>
    </row>
    <row r="32" spans="1:3">
      <c r="A32" s="4" t="s">
        <v>136</v>
      </c>
      <c r="B32" s="4" t="s">
        <v>137</v>
      </c>
      <c r="C32" s="4" t="s">
        <v>87</v>
      </c>
    </row>
    <row r="33" spans="1:3">
      <c r="A33" s="4" t="s">
        <v>138</v>
      </c>
      <c r="B33" s="4" t="s">
        <v>139</v>
      </c>
      <c r="C33" s="4" t="s">
        <v>73</v>
      </c>
    </row>
    <row r="34" spans="1:3">
      <c r="A34" s="4" t="s">
        <v>140</v>
      </c>
      <c r="B34" s="4" t="s">
        <v>141</v>
      </c>
      <c r="C34" s="4" t="s">
        <v>73</v>
      </c>
    </row>
    <row r="35" spans="1:3">
      <c r="A35" s="4" t="s">
        <v>142</v>
      </c>
      <c r="B35" s="4" t="s">
        <v>143</v>
      </c>
      <c r="C35" s="4" t="s">
        <v>73</v>
      </c>
    </row>
    <row r="36" spans="1:3">
      <c r="A36" s="4" t="s">
        <v>144</v>
      </c>
      <c r="B36" s="4" t="s">
        <v>145</v>
      </c>
      <c r="C36" s="4" t="s">
        <v>87</v>
      </c>
    </row>
    <row r="37" spans="1:3">
      <c r="A37" s="4" t="s">
        <v>146</v>
      </c>
      <c r="B37" s="4" t="s">
        <v>147</v>
      </c>
      <c r="C37" s="4" t="s">
        <v>82</v>
      </c>
    </row>
    <row r="38" spans="1:3">
      <c r="A38" s="4" t="s">
        <v>148</v>
      </c>
      <c r="B38" s="4" t="s">
        <v>149</v>
      </c>
      <c r="C38" s="4" t="s">
        <v>76</v>
      </c>
    </row>
    <row r="39" spans="1:3">
      <c r="A39" s="4" t="s">
        <v>150</v>
      </c>
      <c r="B39" s="4" t="s">
        <v>151</v>
      </c>
      <c r="C39" s="4" t="s">
        <v>82</v>
      </c>
    </row>
    <row r="40" spans="1:3">
      <c r="A40" s="4" t="s">
        <v>152</v>
      </c>
      <c r="B40" s="4" t="s">
        <v>153</v>
      </c>
      <c r="C40" s="4" t="s">
        <v>79</v>
      </c>
    </row>
    <row r="41" spans="1:3">
      <c r="A41" s="4" t="s">
        <v>154</v>
      </c>
      <c r="B41" s="4" t="s">
        <v>155</v>
      </c>
      <c r="C41" s="4" t="s">
        <v>76</v>
      </c>
    </row>
    <row r="42" spans="1:3">
      <c r="A42" s="4" t="s">
        <v>156</v>
      </c>
      <c r="B42" s="4" t="s">
        <v>157</v>
      </c>
      <c r="C42" s="4" t="s">
        <v>76</v>
      </c>
    </row>
    <row r="43" spans="1:3">
      <c r="A43" s="4" t="s">
        <v>158</v>
      </c>
      <c r="B43" s="4" t="s">
        <v>159</v>
      </c>
      <c r="C43" s="4" t="s">
        <v>79</v>
      </c>
    </row>
    <row r="44" spans="1:3">
      <c r="A44" s="4" t="s">
        <v>160</v>
      </c>
      <c r="B44" s="4" t="s">
        <v>161</v>
      </c>
      <c r="C44" s="4" t="s">
        <v>87</v>
      </c>
    </row>
    <row r="45" spans="1:3">
      <c r="A45" s="4" t="s">
        <v>162</v>
      </c>
      <c r="B45" s="4" t="s">
        <v>163</v>
      </c>
      <c r="C45" s="4" t="s">
        <v>79</v>
      </c>
    </row>
    <row r="46" spans="1:3">
      <c r="A46" s="4" t="s">
        <v>164</v>
      </c>
      <c r="B46" s="4" t="s">
        <v>165</v>
      </c>
      <c r="C46" s="4" t="s">
        <v>87</v>
      </c>
    </row>
    <row r="47" spans="1:3">
      <c r="A47" s="4" t="s">
        <v>166</v>
      </c>
      <c r="B47" s="4" t="s">
        <v>167</v>
      </c>
      <c r="C47" s="4" t="s">
        <v>82</v>
      </c>
    </row>
    <row r="48" spans="1:3">
      <c r="A48" s="4" t="s">
        <v>168</v>
      </c>
      <c r="B48" s="4" t="s">
        <v>169</v>
      </c>
      <c r="C48" s="4" t="s">
        <v>87</v>
      </c>
    </row>
    <row r="49" spans="1:3">
      <c r="A49" s="4" t="s">
        <v>170</v>
      </c>
      <c r="B49" s="4" t="s">
        <v>171</v>
      </c>
      <c r="C49" s="4" t="s">
        <v>82</v>
      </c>
    </row>
    <row r="50" spans="1:3">
      <c r="A50" s="4" t="s">
        <v>172</v>
      </c>
      <c r="B50" s="4" t="s">
        <v>173</v>
      </c>
      <c r="C50" s="4" t="s">
        <v>82</v>
      </c>
    </row>
    <row r="51" spans="1:3">
      <c r="A51" s="4" t="s">
        <v>174</v>
      </c>
      <c r="B51" s="4" t="s">
        <v>175</v>
      </c>
      <c r="C51" s="4" t="s">
        <v>76</v>
      </c>
    </row>
    <row r="52" spans="1:3">
      <c r="A52" s="4" t="s">
        <v>176</v>
      </c>
      <c r="B52" s="4" t="s">
        <v>177</v>
      </c>
      <c r="C52" s="4" t="s">
        <v>82</v>
      </c>
    </row>
    <row r="53" spans="1:3">
      <c r="A53" s="4" t="s">
        <v>178</v>
      </c>
      <c r="B53" s="4" t="s">
        <v>179</v>
      </c>
      <c r="C53" s="4" t="s">
        <v>87</v>
      </c>
    </row>
    <row r="54" spans="1:3">
      <c r="A54" s="4" t="s">
        <v>180</v>
      </c>
      <c r="B54" s="4" t="s">
        <v>181</v>
      </c>
      <c r="C54" s="4" t="s">
        <v>82</v>
      </c>
    </row>
    <row r="55" spans="1:3">
      <c r="A55" s="4" t="s">
        <v>182</v>
      </c>
      <c r="B55" s="4" t="s">
        <v>183</v>
      </c>
      <c r="C55" s="4" t="s">
        <v>82</v>
      </c>
    </row>
    <row r="56" spans="1:3">
      <c r="A56" s="4" t="s">
        <v>184</v>
      </c>
      <c r="B56" s="4" t="s">
        <v>185</v>
      </c>
      <c r="C56" s="4" t="s">
        <v>186</v>
      </c>
    </row>
    <row r="57" spans="1:3">
      <c r="A57" s="4" t="s">
        <v>187</v>
      </c>
      <c r="B57" s="4" t="s">
        <v>188</v>
      </c>
      <c r="C57" s="4" t="s">
        <v>87</v>
      </c>
    </row>
    <row r="58" spans="1:3">
      <c r="A58" s="4" t="s">
        <v>189</v>
      </c>
      <c r="B58" s="4" t="s">
        <v>190</v>
      </c>
      <c r="C58" s="4" t="s">
        <v>82</v>
      </c>
    </row>
    <row r="59" spans="1:3">
      <c r="A59" s="4" t="s">
        <v>191</v>
      </c>
      <c r="B59" s="4" t="s">
        <v>192</v>
      </c>
      <c r="C59" s="4" t="s">
        <v>87</v>
      </c>
    </row>
    <row r="60" spans="1:3">
      <c r="A60" s="4" t="s">
        <v>193</v>
      </c>
      <c r="B60" s="4" t="s">
        <v>194</v>
      </c>
      <c r="C60" s="4" t="s">
        <v>186</v>
      </c>
    </row>
    <row r="61" spans="1:3">
      <c r="A61" s="4" t="s">
        <v>195</v>
      </c>
      <c r="B61" s="4" t="s">
        <v>196</v>
      </c>
      <c r="C61" s="4" t="s">
        <v>87</v>
      </c>
    </row>
    <row r="62" spans="1:3">
      <c r="A62" s="4" t="s">
        <v>197</v>
      </c>
      <c r="B62" s="4" t="s">
        <v>198</v>
      </c>
      <c r="C62" s="4" t="s">
        <v>87</v>
      </c>
    </row>
    <row r="63" spans="1:3">
      <c r="A63" s="4" t="s">
        <v>199</v>
      </c>
      <c r="B63" s="4" t="s">
        <v>200</v>
      </c>
      <c r="C63" s="4" t="s">
        <v>79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G22" sqref="G22"/>
    </sheetView>
  </sheetViews>
  <sheetFormatPr defaultRowHeight="13.5"/>
  <cols>
    <col min="1" max="1" width="11.375" style="4" customWidth="1"/>
    <col min="2" max="2" width="16.125" style="4" customWidth="1"/>
    <col min="3" max="3" width="12" style="4" customWidth="1"/>
    <col min="4" max="16384" width="9" style="4"/>
  </cols>
  <sheetData>
    <row r="1" spans="1:3">
      <c r="A1" s="3" t="s">
        <v>25</v>
      </c>
      <c r="B1" s="3" t="s">
        <v>26</v>
      </c>
      <c r="C1" s="3" t="s">
        <v>27</v>
      </c>
    </row>
    <row r="2" spans="1:3">
      <c r="A2" s="5" t="s">
        <v>28</v>
      </c>
      <c r="B2" s="5" t="s">
        <v>29</v>
      </c>
      <c r="C2" s="6">
        <v>150000</v>
      </c>
    </row>
    <row r="3" spans="1:3">
      <c r="A3" s="5" t="s">
        <v>30</v>
      </c>
      <c r="B3" s="5" t="s">
        <v>31</v>
      </c>
      <c r="C3" s="6">
        <v>40000</v>
      </c>
    </row>
    <row r="4" spans="1:3">
      <c r="A4" s="4" t="s">
        <v>32</v>
      </c>
      <c r="B4" s="4" t="s">
        <v>33</v>
      </c>
      <c r="C4" s="6">
        <v>6000</v>
      </c>
    </row>
    <row r="5" spans="1:3">
      <c r="A5" s="4" t="s">
        <v>34</v>
      </c>
      <c r="B5" s="4" t="s">
        <v>35</v>
      </c>
      <c r="C5" s="6">
        <v>5000</v>
      </c>
    </row>
    <row r="6" spans="1:3">
      <c r="A6" s="4" t="s">
        <v>36</v>
      </c>
      <c r="B6" s="4" t="s">
        <v>37</v>
      </c>
      <c r="C6" s="6">
        <v>3000</v>
      </c>
    </row>
    <row r="7" spans="1:3">
      <c r="A7" s="4" t="s">
        <v>38</v>
      </c>
      <c r="B7" s="4" t="s">
        <v>39</v>
      </c>
      <c r="C7" s="6">
        <v>10000</v>
      </c>
    </row>
    <row r="8" spans="1:3">
      <c r="A8" s="4" t="s">
        <v>40</v>
      </c>
      <c r="B8" s="4" t="s">
        <v>41</v>
      </c>
      <c r="C8" s="6">
        <v>20000</v>
      </c>
    </row>
    <row r="9" spans="1:3">
      <c r="A9" s="4" t="s">
        <v>42</v>
      </c>
      <c r="B9" s="4" t="s">
        <v>43</v>
      </c>
      <c r="C9" s="6">
        <v>70000</v>
      </c>
    </row>
    <row r="10" spans="1:3">
      <c r="A10" s="4" t="s">
        <v>44</v>
      </c>
      <c r="B10" s="4" t="s">
        <v>45</v>
      </c>
      <c r="C10" s="6">
        <v>60000</v>
      </c>
    </row>
    <row r="11" spans="1:3">
      <c r="A11" s="4" t="s">
        <v>46</v>
      </c>
      <c r="B11" s="4" t="s">
        <v>47</v>
      </c>
      <c r="C11" s="6">
        <v>50000</v>
      </c>
    </row>
    <row r="12" spans="1:3">
      <c r="A12" s="4" t="s">
        <v>48</v>
      </c>
      <c r="B12" s="4" t="s">
        <v>49</v>
      </c>
      <c r="C12" s="6">
        <v>10000</v>
      </c>
    </row>
    <row r="13" spans="1:3">
      <c r="A13" s="4" t="s">
        <v>50</v>
      </c>
      <c r="B13" s="4" t="s">
        <v>51</v>
      </c>
      <c r="C13" s="6">
        <v>170000</v>
      </c>
    </row>
    <row r="14" spans="1:3">
      <c r="A14" s="4" t="s">
        <v>52</v>
      </c>
      <c r="B14" s="4" t="s">
        <v>53</v>
      </c>
      <c r="C14" s="6">
        <v>20000</v>
      </c>
    </row>
    <row r="15" spans="1:3">
      <c r="A15" s="4" t="s">
        <v>54</v>
      </c>
      <c r="B15" s="4" t="s">
        <v>55</v>
      </c>
      <c r="C15" s="6">
        <v>25000</v>
      </c>
    </row>
    <row r="16" spans="1:3">
      <c r="A16" s="4" t="s">
        <v>56</v>
      </c>
      <c r="B16" s="4" t="s">
        <v>57</v>
      </c>
      <c r="C16" s="6">
        <v>8000</v>
      </c>
    </row>
    <row r="17" spans="1:3">
      <c r="A17" s="4" t="s">
        <v>58</v>
      </c>
      <c r="B17" s="4" t="s">
        <v>59</v>
      </c>
      <c r="C17" s="6">
        <v>4500</v>
      </c>
    </row>
    <row r="18" spans="1:3">
      <c r="A18" s="4" t="s">
        <v>60</v>
      </c>
      <c r="B18" s="4" t="s">
        <v>61</v>
      </c>
      <c r="C18" s="6">
        <v>27000</v>
      </c>
    </row>
    <row r="19" spans="1:3">
      <c r="A19" s="4" t="s">
        <v>62</v>
      </c>
      <c r="B19" s="4" t="s">
        <v>63</v>
      </c>
      <c r="C19" s="6">
        <v>9500</v>
      </c>
    </row>
    <row r="20" spans="1:3">
      <c r="A20" s="4" t="s">
        <v>64</v>
      </c>
      <c r="B20" s="4" t="s">
        <v>65</v>
      </c>
      <c r="C20" s="6">
        <v>3500</v>
      </c>
    </row>
    <row r="21" spans="1:3">
      <c r="A21" s="4" t="s">
        <v>66</v>
      </c>
      <c r="B21" s="4" t="s">
        <v>67</v>
      </c>
      <c r="C21" s="6">
        <v>2500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"/>
  <sheetViews>
    <sheetView tabSelected="1" view="pageLayout" zoomScaleNormal="100" workbookViewId="0">
      <selection activeCell="B8" sqref="B8"/>
    </sheetView>
  </sheetViews>
  <sheetFormatPr defaultRowHeight="13.5"/>
  <cols>
    <col min="1" max="5" width="13.375" customWidth="1"/>
    <col min="6" max="6" width="17.375" customWidth="1"/>
  </cols>
  <sheetData>
    <row r="2" spans="1:6" ht="32.25">
      <c r="A2" s="8" t="s">
        <v>0</v>
      </c>
      <c r="B2" s="9"/>
      <c r="C2" s="9"/>
      <c r="D2" s="9"/>
      <c r="E2" s="9"/>
      <c r="F2" s="9"/>
    </row>
    <row r="4" spans="1:6">
      <c r="E4" t="s">
        <v>1</v>
      </c>
      <c r="F4" s="15">
        <f ca="1">TODAY()</f>
        <v>40804</v>
      </c>
    </row>
    <row r="5" spans="1:6">
      <c r="E5" t="s">
        <v>2</v>
      </c>
      <c r="F5" s="15">
        <f ca="1">TODAY()+30</f>
        <v>40834</v>
      </c>
    </row>
    <row r="6" spans="1:6" ht="45" customHeight="1">
      <c r="A6" s="12" t="e">
        <f>VLOOKUP(B8,顧客マスタ!A1:C63,2,FALSE)</f>
        <v>#N/A</v>
      </c>
      <c r="B6" s="12"/>
      <c r="C6" s="12"/>
      <c r="D6" s="13" t="s">
        <v>11</v>
      </c>
    </row>
    <row r="8" spans="1:6">
      <c r="A8" s="1" t="s">
        <v>12</v>
      </c>
      <c r="B8" s="18"/>
      <c r="E8" t="s">
        <v>3</v>
      </c>
    </row>
    <row r="9" spans="1:6">
      <c r="E9" t="s">
        <v>4</v>
      </c>
    </row>
    <row r="10" spans="1:6">
      <c r="E10" t="s">
        <v>5</v>
      </c>
      <c r="F10" t="s">
        <v>7</v>
      </c>
    </row>
    <row r="11" spans="1:6">
      <c r="E11" t="s">
        <v>6</v>
      </c>
      <c r="F11" t="s">
        <v>7</v>
      </c>
    </row>
    <row r="12" spans="1:6">
      <c r="A12" t="s">
        <v>8</v>
      </c>
      <c r="E12" t="s">
        <v>13</v>
      </c>
      <c r="F12" t="e">
        <f>VLOOKUP(B8,顧客マスタ!A1:C63,3,FALSE)</f>
        <v>#N/A</v>
      </c>
    </row>
    <row r="13" spans="1:6">
      <c r="A13" t="s">
        <v>9</v>
      </c>
    </row>
    <row r="14" spans="1:6">
      <c r="A14" t="s">
        <v>10</v>
      </c>
    </row>
    <row r="16" spans="1:6" ht="45" customHeight="1"/>
    <row r="17" spans="1:6" ht="45" customHeight="1">
      <c r="B17" s="2" t="s">
        <v>14</v>
      </c>
      <c r="C17" s="14">
        <f>F33</f>
        <v>0</v>
      </c>
      <c r="D17" s="14">
        <f t="shared" ref="D17:E17" si="0">$F$30-$F$31+$F$32</f>
        <v>0</v>
      </c>
      <c r="E17" s="14">
        <f t="shared" si="0"/>
        <v>0</v>
      </c>
    </row>
    <row r="18" spans="1:6" ht="45" customHeight="1"/>
    <row r="19" spans="1:6" ht="18.75" customHeight="1">
      <c r="A19" s="2" t="s">
        <v>15</v>
      </c>
      <c r="B19" s="10" t="s">
        <v>16</v>
      </c>
      <c r="C19" s="10"/>
      <c r="D19" s="2" t="s">
        <v>17</v>
      </c>
      <c r="E19" s="2" t="s">
        <v>18</v>
      </c>
      <c r="F19" s="2" t="s">
        <v>19</v>
      </c>
    </row>
    <row r="20" spans="1:6" ht="18.75" customHeight="1">
      <c r="A20" s="18"/>
      <c r="B20" s="7" t="str">
        <f>IF(A20="","",VLOOKUP(A20,商品マスタ!$A$1:$C$21,2,FALSE))</f>
        <v/>
      </c>
      <c r="C20" s="7"/>
      <c r="D20" s="11" t="str">
        <f>IF(A20="","",VLOOKUP(A20,商品マスタ!$A$1:$C$21,3,FALSE))</f>
        <v/>
      </c>
      <c r="E20" s="18"/>
      <c r="F20" s="11" t="str">
        <f>IF(A20="","",D20*E20)</f>
        <v/>
      </c>
    </row>
    <row r="21" spans="1:6" ht="18.75" customHeight="1">
      <c r="A21" s="18"/>
      <c r="B21" s="7" t="str">
        <f>IF(A21="","",VLOOKUP(A21,商品マスタ!$A$1:$C$21,2,FALSE))</f>
        <v/>
      </c>
      <c r="C21" s="7"/>
      <c r="D21" s="11" t="str">
        <f>IF(A21="","",VLOOKUP(A21,商品マスタ!$A$1:$C$21,3,FALSE))</f>
        <v/>
      </c>
      <c r="E21" s="18"/>
      <c r="F21" s="11" t="str">
        <f t="shared" ref="F21:F29" si="1">IF(A21="","",D21*E21)</f>
        <v/>
      </c>
    </row>
    <row r="22" spans="1:6" ht="18.75" customHeight="1">
      <c r="A22" s="18"/>
      <c r="B22" s="7" t="str">
        <f>IF(A22="","",VLOOKUP(A22,商品マスタ!$A$1:$C$21,2,FALSE))</f>
        <v/>
      </c>
      <c r="C22" s="7"/>
      <c r="D22" s="11" t="str">
        <f>IF(A22="","",VLOOKUP(A22,商品マスタ!$A$1:$C$21,3,FALSE))</f>
        <v/>
      </c>
      <c r="E22" s="18"/>
      <c r="F22" s="11" t="str">
        <f t="shared" si="1"/>
        <v/>
      </c>
    </row>
    <row r="23" spans="1:6" ht="18.75" customHeight="1">
      <c r="A23" s="18"/>
      <c r="B23" s="7" t="str">
        <f>IF(A23="","",VLOOKUP(A23,商品マスタ!$A$1:$C$21,2,FALSE))</f>
        <v/>
      </c>
      <c r="C23" s="7"/>
      <c r="D23" s="11" t="str">
        <f>IF(A23="","",VLOOKUP(A23,商品マスタ!$A$1:$C$21,3,FALSE))</f>
        <v/>
      </c>
      <c r="E23" s="18"/>
      <c r="F23" s="11" t="str">
        <f t="shared" si="1"/>
        <v/>
      </c>
    </row>
    <row r="24" spans="1:6" ht="18.75" customHeight="1">
      <c r="A24" s="18"/>
      <c r="B24" s="7" t="str">
        <f>IF(A24="","",VLOOKUP(A24,商品マスタ!$A$1:$C$21,2,FALSE))</f>
        <v/>
      </c>
      <c r="C24" s="7"/>
      <c r="D24" s="11" t="str">
        <f>IF(A24="","",VLOOKUP(A24,商品マスタ!$A$1:$C$21,3,FALSE))</f>
        <v/>
      </c>
      <c r="E24" s="18"/>
      <c r="F24" s="11" t="str">
        <f t="shared" si="1"/>
        <v/>
      </c>
    </row>
    <row r="25" spans="1:6" ht="18.75" customHeight="1">
      <c r="A25" s="18"/>
      <c r="B25" s="7" t="str">
        <f>IF(A25="","",VLOOKUP(A25,商品マスタ!$A$1:$C$21,2,FALSE))</f>
        <v/>
      </c>
      <c r="C25" s="7"/>
      <c r="D25" s="11" t="str">
        <f>IF(A25="","",VLOOKUP(A25,商品マスタ!$A$1:$C$21,3,FALSE))</f>
        <v/>
      </c>
      <c r="E25" s="18"/>
      <c r="F25" s="11" t="str">
        <f t="shared" si="1"/>
        <v/>
      </c>
    </row>
    <row r="26" spans="1:6" ht="18.75" customHeight="1">
      <c r="A26" s="18"/>
      <c r="B26" s="7" t="str">
        <f>IF(A26="","",VLOOKUP(A26,商品マスタ!$A$1:$C$21,2,FALSE))</f>
        <v/>
      </c>
      <c r="C26" s="7"/>
      <c r="D26" s="11" t="str">
        <f>IF(A26="","",VLOOKUP(A26,商品マスタ!$A$1:$C$21,3,FALSE))</f>
        <v/>
      </c>
      <c r="E26" s="18"/>
      <c r="F26" s="11" t="str">
        <f t="shared" si="1"/>
        <v/>
      </c>
    </row>
    <row r="27" spans="1:6" ht="18.75" customHeight="1">
      <c r="A27" s="18"/>
      <c r="B27" s="7" t="str">
        <f>IF(A27="","",VLOOKUP(A27,商品マスタ!$A$1:$C$21,2,FALSE))</f>
        <v/>
      </c>
      <c r="C27" s="7"/>
      <c r="D27" s="11" t="str">
        <f>IF(A27="","",VLOOKUP(A27,商品マスタ!$A$1:$C$21,3,FALSE))</f>
        <v/>
      </c>
      <c r="E27" s="18"/>
      <c r="F27" s="11" t="str">
        <f t="shared" si="1"/>
        <v/>
      </c>
    </row>
    <row r="28" spans="1:6" ht="18.75" customHeight="1">
      <c r="A28" s="18"/>
      <c r="B28" s="7" t="str">
        <f>IF(A28="","",VLOOKUP(A28,商品マスタ!$A$1:$C$21,2,FALSE))</f>
        <v/>
      </c>
      <c r="C28" s="7"/>
      <c r="D28" s="11" t="str">
        <f>IF(A28="","",VLOOKUP(A28,商品マスタ!$A$1:$C$21,3,FALSE))</f>
        <v/>
      </c>
      <c r="E28" s="18"/>
      <c r="F28" s="11" t="str">
        <f t="shared" si="1"/>
        <v/>
      </c>
    </row>
    <row r="29" spans="1:6" ht="18.75" customHeight="1">
      <c r="A29" s="18"/>
      <c r="B29" s="7" t="str">
        <f>IF(A29="","",VLOOKUP(A29,商品マスタ!$A$1:$C$21,2,FALSE))</f>
        <v/>
      </c>
      <c r="C29" s="7"/>
      <c r="D29" s="11" t="str">
        <f>IF(A29="","",VLOOKUP(A29,商品マスタ!$A$1:$C$21,3,FALSE))</f>
        <v/>
      </c>
      <c r="E29" s="18"/>
      <c r="F29" s="11" t="str">
        <f t="shared" si="1"/>
        <v/>
      </c>
    </row>
    <row r="30" spans="1:6" ht="18.75" customHeight="1">
      <c r="E30" s="2" t="s">
        <v>20</v>
      </c>
      <c r="F30" s="11">
        <f>SUM(F20:F29)</f>
        <v>0</v>
      </c>
    </row>
    <row r="31" spans="1:6" ht="18.75" customHeight="1">
      <c r="A31" s="19"/>
      <c r="E31" s="17" t="s">
        <v>21</v>
      </c>
      <c r="F31" s="20"/>
    </row>
    <row r="32" spans="1:6" ht="18.75" customHeight="1">
      <c r="B32" s="16"/>
      <c r="E32" s="2" t="s">
        <v>22</v>
      </c>
      <c r="F32" s="11">
        <f>(F30-F31)*5%</f>
        <v>0</v>
      </c>
    </row>
    <row r="33" spans="3:6" ht="18.75" customHeight="1">
      <c r="E33" s="2" t="s">
        <v>23</v>
      </c>
      <c r="F33" s="11">
        <f>F30-F31+F32</f>
        <v>0</v>
      </c>
    </row>
    <row r="36" spans="3:6">
      <c r="C36" t="s">
        <v>24</v>
      </c>
    </row>
  </sheetData>
  <mergeCells count="14">
    <mergeCell ref="B21:C21"/>
    <mergeCell ref="B22:C22"/>
    <mergeCell ref="B23:C23"/>
    <mergeCell ref="B24:C24"/>
    <mergeCell ref="A2:F2"/>
    <mergeCell ref="A6:C6"/>
    <mergeCell ref="B19:C19"/>
    <mergeCell ref="C17:E17"/>
    <mergeCell ref="B20:C20"/>
    <mergeCell ref="B25:C25"/>
    <mergeCell ref="B26:C26"/>
    <mergeCell ref="B27:C27"/>
    <mergeCell ref="B28:C28"/>
    <mergeCell ref="B29:C29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顧客マスタ</vt:lpstr>
      <vt:lpstr>商品マスタ</vt:lpstr>
      <vt:lpstr>請求書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PC4353</dc:creator>
  <cp:lastModifiedBy>PC4353</cp:lastModifiedBy>
  <cp:lastPrinted>2011-09-14T08:30:46Z</cp:lastPrinted>
  <dcterms:created xsi:type="dcterms:W3CDTF">2011-09-14T02:22:03Z</dcterms:created>
  <dcterms:modified xsi:type="dcterms:W3CDTF">2011-09-18T06:53:13Z</dcterms:modified>
</cp:coreProperties>
</file>